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Nuevo grupo\contenido\2018\Avance gestion 2018\1er trimestre\Info Contable\"/>
    </mc:Choice>
  </mc:AlternateContent>
  <bookViews>
    <workbookView xWindow="0" yWindow="0" windowWidth="28800" windowHeight="12135"/>
  </bookViews>
  <sheets>
    <sheet name="ESF" sheetId="1" r:id="rId1"/>
    <sheet name="EA" sheetId="2" r:id="rId2"/>
    <sheet name="EVHP" sheetId="6" r:id="rId3"/>
    <sheet name="ECSF" sheetId="3" r:id="rId4"/>
    <sheet name="EFE" sheetId="7" r:id="rId5"/>
    <sheet name="EAA" sheetId="4" r:id="rId6"/>
    <sheet name="EADoP" sheetId="12" r:id="rId7"/>
    <sheet name="I.P.C." sheetId="17" r:id="rId8"/>
  </sheets>
  <definedNames>
    <definedName name="_xlnm.Print_Area" localSheetId="1">EA!$A$1:$K$66</definedName>
    <definedName name="_xlnm.Print_Area" localSheetId="5">EAA!$A$1:$I$45</definedName>
    <definedName name="_xlnm.Print_Area" localSheetId="6">EADoP!$A$1:$J$58</definedName>
    <definedName name="_xlnm.Print_Area" localSheetId="3">ECSF!$A$1:$K$61</definedName>
    <definedName name="_xlnm.Print_Area" localSheetId="4">EFE!$A$1:$Q$59</definedName>
    <definedName name="_xlnm.Print_Area" localSheetId="0">ESF!$A$1:$L$75</definedName>
    <definedName name="_xlnm.Print_Area" localSheetId="2">EVHP!$A$1:$I$55</definedName>
    <definedName name="_xlnm.Print_Area" localSheetId="7">I.P.C.!$A$1:$J$58</definedName>
  </definedNames>
  <calcPr calcId="162913"/>
</workbook>
</file>

<file path=xl/calcChain.xml><?xml version="1.0" encoding="utf-8"?>
<calcChain xmlns="http://schemas.openxmlformats.org/spreadsheetml/2006/main">
  <c r="H28" i="4" l="1"/>
  <c r="G31" i="4"/>
  <c r="H31" i="4" s="1"/>
  <c r="G30" i="4"/>
  <c r="H30" i="4" s="1"/>
  <c r="G29" i="4"/>
  <c r="H29" i="4" s="1"/>
  <c r="G28" i="4"/>
  <c r="G27" i="4"/>
  <c r="H27" i="4" s="1"/>
  <c r="G18" i="4"/>
  <c r="H18" i="4" s="1"/>
  <c r="G17" i="4"/>
  <c r="H17" i="4" s="1"/>
  <c r="G16" i="4"/>
  <c r="H16" i="4" s="1"/>
  <c r="J35" i="3"/>
  <c r="I41" i="3"/>
  <c r="I35" i="3" s="1"/>
  <c r="J41" i="3"/>
  <c r="I40" i="2" l="1"/>
  <c r="P19" i="7" l="1"/>
  <c r="O34" i="7"/>
  <c r="O40" i="7" s="1"/>
  <c r="O19" i="7"/>
  <c r="J13" i="3" l="1"/>
  <c r="E23" i="3"/>
  <c r="E11" i="3" s="1"/>
  <c r="E13" i="3"/>
  <c r="D23" i="3"/>
  <c r="D13" i="3"/>
  <c r="D11" i="3" l="1"/>
  <c r="H40" i="6"/>
  <c r="H37" i="6"/>
  <c r="H36" i="6"/>
  <c r="H22" i="6"/>
  <c r="H19" i="6"/>
  <c r="H18" i="6"/>
  <c r="H14" i="6"/>
  <c r="F35" i="6"/>
  <c r="F17" i="6"/>
  <c r="F28" i="6" s="1"/>
  <c r="E35" i="6"/>
  <c r="E17" i="6"/>
  <c r="D12" i="6"/>
  <c r="H12" i="6" s="1"/>
  <c r="H17" i="6" l="1"/>
  <c r="F46" i="6"/>
  <c r="D28" i="6"/>
  <c r="D46" i="6" s="1"/>
  <c r="H35" i="6"/>
  <c r="E28" i="6"/>
  <c r="H51" i="12"/>
  <c r="I46" i="12"/>
  <c r="H46" i="12"/>
  <c r="E46" i="6" l="1"/>
  <c r="H46" i="6" s="1"/>
  <c r="H28" i="6"/>
  <c r="H24" i="4"/>
  <c r="H14" i="4"/>
  <c r="G24" i="4"/>
  <c r="G14" i="4"/>
  <c r="F24" i="4"/>
  <c r="F14" i="4"/>
  <c r="E24" i="4"/>
  <c r="E14" i="4"/>
  <c r="D24" i="4"/>
  <c r="D14" i="4"/>
  <c r="F12" i="4" l="1"/>
  <c r="D12" i="4"/>
  <c r="E12" i="4"/>
  <c r="H12" i="4"/>
  <c r="G12" i="4"/>
  <c r="D24" i="1"/>
  <c r="J35" i="6" l="1"/>
  <c r="E39" i="1" l="1"/>
  <c r="H10" i="12" l="1"/>
  <c r="E29" i="2"/>
  <c r="D29" i="2"/>
  <c r="D39" i="1" l="1"/>
  <c r="G27" i="7" l="1"/>
  <c r="I33" i="2"/>
  <c r="I28" i="2"/>
  <c r="I17" i="2"/>
  <c r="D24" i="2"/>
  <c r="D12" i="2"/>
  <c r="I48" i="1"/>
  <c r="I42" i="1"/>
  <c r="I36" i="1"/>
  <c r="I25" i="1"/>
  <c r="I61" i="1" l="1"/>
  <c r="J46" i="6"/>
  <c r="I38" i="1"/>
  <c r="D36" i="2"/>
  <c r="D41" i="1"/>
  <c r="I63" i="1" l="1"/>
  <c r="O14" i="7"/>
  <c r="O23" i="7" s="1"/>
  <c r="L44" i="12" l="1"/>
  <c r="K44" i="12" l="1"/>
  <c r="L26" i="12"/>
  <c r="K26" i="12"/>
  <c r="I10" i="12" l="1"/>
  <c r="I51" i="12" s="1"/>
  <c r="L51" i="12" l="1"/>
  <c r="J25" i="1"/>
  <c r="P34" i="7" l="1"/>
  <c r="P28" i="7" l="1"/>
  <c r="P40" i="7" s="1"/>
  <c r="P14" i="7"/>
  <c r="P23" i="7" s="1"/>
  <c r="I48" i="2"/>
  <c r="J40" i="2"/>
  <c r="J33" i="2"/>
  <c r="E24" i="2"/>
  <c r="J17" i="2"/>
  <c r="I12" i="2"/>
  <c r="I51" i="2" s="1"/>
  <c r="E12" i="2"/>
  <c r="J56" i="1"/>
  <c r="J42" i="1"/>
  <c r="J36" i="1"/>
  <c r="E24" i="1"/>
  <c r="J38" i="1" l="1"/>
  <c r="K51" i="12" s="1"/>
  <c r="E41" i="1"/>
  <c r="E36" i="2"/>
  <c r="G14" i="7"/>
  <c r="H14" i="7"/>
  <c r="J12" i="2"/>
  <c r="J51" i="2" s="1"/>
  <c r="J28" i="2"/>
  <c r="G48" i="7" l="1"/>
  <c r="O43" i="7" s="1"/>
  <c r="R43" i="7" s="1"/>
  <c r="J53" i="2"/>
  <c r="I53" i="2"/>
  <c r="J48" i="1" l="1"/>
  <c r="J28" i="6" s="1"/>
  <c r="J61" i="1" l="1"/>
  <c r="J63" i="1" s="1"/>
  <c r="H27" i="7"/>
  <c r="H48" i="7" s="1"/>
</calcChain>
</file>

<file path=xl/comments1.xml><?xml version="1.0" encoding="utf-8"?>
<comments xmlns="http://schemas.openxmlformats.org/spreadsheetml/2006/main">
  <authors>
    <author>Info. Financiera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Info. Financiera: en el periodo anterior se deben considerar los saldos y en el actual  se consideran las variaciones de los rubros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Info. Financiera:</t>
        </r>
        <r>
          <rPr>
            <sz val="9"/>
            <color indexed="81"/>
            <rFont val="Tahoma"/>
            <family val="2"/>
          </rPr>
          <t xml:space="preserve">
El resultado del ejericio anterior con naturaleza contraria MAS o MENOS  la Variacion del Mismo a la fecha de presentacion
 </t>
        </r>
      </text>
    </comment>
  </commentList>
</comments>
</file>

<file path=xl/sharedStrings.xml><?xml version="1.0" encoding="utf-8"?>
<sst xmlns="http://schemas.openxmlformats.org/spreadsheetml/2006/main" count="420" uniqueCount="223">
  <si>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</si>
  <si>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</si>
  <si>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</si>
  <si>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</si>
  <si>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</si>
  <si>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</si>
  <si>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</si>
  <si>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</si>
  <si>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</si>
  <si>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</si>
  <si>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</si>
  <si>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</si>
  <si>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</si>
  <si>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</si>
  <si>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</si>
  <si>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</si>
  <si>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</si>
  <si>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</si>
  <si>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</si>
  <si>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</si>
  <si>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</si>
  <si>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</si>
  <si>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</si>
  <si>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</si>
  <si>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</si>
  <si>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</si>
  <si>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</si>
  <si>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</si>
  <si>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</si>
  <si>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</si>
  <si>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</si>
  <si>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</si>
  <si>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</si>
  <si>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</si>
  <si>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</si>
  <si>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</si>
  <si>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</si>
  <si>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</si>
  <si>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</si>
  <si>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</si>
  <si>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</si>
  <si>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</si>
  <si>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</si>
  <si>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</si>
  <si>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</si>
  <si>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</si>
  <si>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</si>
  <si>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</si>
  <si>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</si>
  <si>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</si>
  <si>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</si>
  <si>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</si>
  <si>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</si>
  <si>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</si>
  <si>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</si>
  <si>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</si>
  <si>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</si>
  <si>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</si>
  <si>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</si>
  <si>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</si>
  <si>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</si>
  <si>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emisor.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</si>
  <si>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</si>
  <si>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</si>
  <si>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</si>
  <si>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</si>
  <si>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</si>
  <si>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</si>
  <si>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</si>
  <si>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</si>
  <si>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</si>
  <si>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</si>
  <si>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</si>
  <si>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</si>
  <si>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</si>
  <si>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</si>
  <si>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</si>
  <si>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</si>
  <si>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</si>
  <si>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</si>
  <si>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</si>
  <si>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</si>
  <si>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</si>
  <si>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</si>
  <si>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</si>
  <si>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</si>
  <si>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</si>
  <si>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</si>
  <si>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</si>
  <si>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</si>
  <si>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</si>
  <si>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</si>
  <si>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</si>
  <si>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</si>
  <si>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</si>
  <si>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</si>
  <si>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</si>
  <si>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</si>
  <si>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</si>
  <si>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</si>
  <si>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</si>
  <si>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</si>
  <si>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</si>
  <si>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</si>
  <si>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</si>
  <si>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</si>
  <si>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</si>
  <si>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</si>
  <si>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</si>
  <si>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</si>
  <si>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</si>
  <si>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</si>
  <si>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</si>
  <si>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</si>
  <si>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Cambios en la Situación Financiera</t>
  </si>
  <si>
    <t>Origen</t>
  </si>
  <si>
    <t>Aplicación</t>
  </si>
  <si>
    <t xml:space="preserve"> 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</si>
  <si>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</si>
  <si>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</si>
  <si>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</si>
  <si>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</si>
  <si>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</si>
  <si>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</si>
  <si>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</si>
  <si>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</si>
  <si>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</si>
  <si>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</si>
  <si>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</si>
  <si>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</si>
  <si>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</si>
  <si>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</si>
  <si>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</si>
  <si>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</si>
  <si>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</si>
  <si>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</si>
  <si>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</si>
  <si>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</si>
  <si>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</si>
  <si>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</si>
  <si>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Arrendamientos Financieros</t>
  </si>
  <si>
    <t>Deuda Externa</t>
  </si>
  <si>
    <t>Organismos Financieros Internacionales</t>
  </si>
  <si>
    <t>Deuda Bilateral</t>
  </si>
  <si>
    <t>Títulos y Valores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</si>
  <si>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</si>
  <si>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</si>
  <si>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</si>
  <si>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</si>
  <si>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INTERACCIONES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</si>
  <si>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</si>
  <si>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</si>
  <si>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</si>
  <si>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</si>
  <si>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</si>
  <si>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</si>
  <si>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</si>
  <si>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</si>
  <si>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</si>
  <si>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</si>
  <si>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</si>
  <si>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</si>
  <si>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</si>
  <si>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</si>
  <si>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</si>
  <si>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</si>
  <si>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</si>
  <si>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</si>
  <si>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</si>
  <si>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</si>
  <si>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</si>
  <si>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</si>
  <si>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</si>
  <si>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</si>
  <si>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</si>
  <si>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</si>
  <si>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</si>
  <si>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</si>
  <si>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</si>
  <si>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</si>
  <si>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</si>
  <si>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</si>
  <si>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</si>
  <si>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</si>
  <si>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 xml:space="preserve">Municipio </t>
  </si>
  <si>
    <t>Acreedor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</si>
  <si>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</si>
  <si>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</si>
  <si>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</si>
  <si>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Flujos de Efectivo de las Actividades de Operación</t>
  </si>
  <si>
    <t>DIVERSOS PASIVOS</t>
  </si>
  <si>
    <t xml:space="preserve"> TOTAL DEUDA Y OTROS PASIVOS</t>
  </si>
  <si>
    <t xml:space="preserve">Informe Sobre Pasivos Contingentes </t>
  </si>
  <si>
    <t>BANOBRAS SNC</t>
  </si>
  <si>
    <t/>
  </si>
  <si>
    <t>OTROS PASIVOS</t>
  </si>
  <si>
    <t>Estado de Situación Financiera</t>
  </si>
  <si>
    <t>Transferencias, Asignaciones, Subsidios y Otras Ayudas</t>
  </si>
  <si>
    <t>Resultados por Posicion Monetaria</t>
  </si>
  <si>
    <t>Resultados por Tenencia de Activos no Monetarios</t>
  </si>
  <si>
    <t>Cambios en la Hacienda Pública/Patrimonio Contribuido Neto de 2018</t>
  </si>
  <si>
    <t>Variaciones de la Hacienda Pública/Patrimonio Generado Neto del Ejercicio 2018</t>
  </si>
  <si>
    <t>Cambios en el Exceso o Insuficiencia en la Actualización de la Hacienda Pública/ Patrimonio Neto de 2018</t>
  </si>
  <si>
    <t>Hacienda Pública/ Patrimonio Neto Final de 2018</t>
  </si>
  <si>
    <t>Avance de Gestión Financiera Ejercicio   2018</t>
  </si>
  <si>
    <t xml:space="preserve">Al 30 de junio de 2018 y  al 31 de diciembre de 2017 </t>
  </si>
  <si>
    <t>Del 1 de enero al 30 de junio de 2018</t>
  </si>
  <si>
    <t xml:space="preserve"> Del 1 de enero al 30 de junio de 2018</t>
  </si>
  <si>
    <t xml:space="preserve">Del 1 de enero al 30 de junio de 2018 y del 1 de enero al 31 de diciembre de 2017 </t>
  </si>
  <si>
    <t>Al 30 de junio de 2018</t>
  </si>
  <si>
    <t>Avance de Gestión Financiera Ejercicio 2018</t>
  </si>
  <si>
    <t>Recomendaciones específicas</t>
  </si>
  <si>
    <t>El  importe  que  se  muestra  en  la  fila   y  columna   de  Resultados  del  Ejercicio  (Ahorro/  Desahorro)  de cada  período tiene  que  ser  el  mismo  que  aparece  en  el  rubro  correspondiente  del  Estado  de  Variación en la Hacienda Pública.</t>
  </si>
  <si>
    <t>El monto determinado en la  fila y  columna de Resultados del Ejercicio (Ahorro/ Desahorro) de  cada  período debe ser el mismo que se muestra en el Estado de Situación Financiera en la fila y columna del mismo nombre.</t>
  </si>
  <si>
    <t>El  monto  que  se  muestra  en  la fila  y  columna  de Resultados  del  Ejercicio  (Ahorro/  Desahorro) de cada  período  debe  ser  el  mismo  determinado en  el  Estado  de  Actividades  en  la  fila y  columna del mismo nombre.</t>
  </si>
  <si>
    <t>Ente Público:   INSTITUTO DE CULTURA FÍSICA Y DEPORTE DEL ESTADO DE ZACATECAS</t>
  </si>
  <si>
    <t xml:space="preserve">Ente Público:  INSTITUTO DE CULTURA FÍSICA Y DEPORTE DEL ESTADO DE ZACATECAS   </t>
  </si>
  <si>
    <t>Hacienda Pública/Patrimonio Neto Final de  2017</t>
  </si>
  <si>
    <t xml:space="preserve">Ente Público:   INSTITUTO DE CULTURA FÍSICA Y DEPORTE DEL ESTADO DE ZACATECAS </t>
  </si>
  <si>
    <t>Ente Público:    INSTITUTO DE CULTURA FÍSICA Y DEPORTE DEL ESTADO DE ZACATECAS</t>
  </si>
  <si>
    <t>Hacienda Pública/Patrimonio Contribuido Neto 2017</t>
  </si>
  <si>
    <t>Hacienda Pública/Patrimonio Generado Neto 2017</t>
  </si>
  <si>
    <t>Exceso o Insuficiencia en la Actualización de la Hacienda Pública/Patrimonio Neto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</si>
</sst>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#,##0_ ;\-#,##0\ "/>
    <numFmt numFmtId="168" formatCode="_(* #,##0_);_(* \(#,##0\);_(* &quot;-&quot;??_);_(@_)"/>
    <numFmt numFmtId="169" formatCode="#,##0;\(#,##0,\)###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7"/>
      <color indexed="9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25" applyNumberFormat="0" applyFill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8" applyNumberFormat="0" applyAlignment="0" applyProtection="0"/>
    <xf numFmtId="0" fontId="12" fillId="9" borderId="29" applyNumberFormat="0" applyAlignment="0" applyProtection="0"/>
    <xf numFmtId="0" fontId="13" fillId="9" borderId="28" applyNumberFormat="0" applyAlignment="0" applyProtection="0"/>
    <xf numFmtId="0" fontId="14" fillId="0" borderId="30" applyNumberFormat="0" applyFill="0" applyAlignment="0" applyProtection="0"/>
    <xf numFmtId="0" fontId="15" fillId="10" borderId="31" applyNumberFormat="0" applyAlignment="0" applyProtection="0"/>
    <xf numFmtId="0" fontId="16" fillId="0" borderId="0" applyNumberFormat="0" applyFill="0" applyBorder="0" applyAlignment="0" applyProtection="0"/>
    <xf numFmtId="0" fontId="1" fillId="11" borderId="3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</cellStyleXfs>
  <cellXfs count="428">
    <xf numFmtId="0" fontId="0" fillId="0" borderId="0" xfId="0"/>
    <xf numFmtId="43" fontId="0" fillId="0" borderId="0" xfId="1" applyFont="1"/>
    <xf numFmtId="3" fontId="0" fillId="2" borderId="0" xfId="0" applyNumberFormat="1" applyFont="1" applyFill="1" applyBorder="1" applyAlignment="1" applyProtection="1">
      <alignment horizontal="right" vertical="top"/>
      <protection locked="0"/>
    </xf>
    <xf numFmtId="3" fontId="21" fillId="2" borderId="0" xfId="1" applyNumberFormat="1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/>
    <xf numFmtId="0" fontId="22" fillId="2" borderId="0" xfId="0" applyFont="1" applyFill="1" applyAlignment="1">
      <alignment vertical="top"/>
    </xf>
    <xf numFmtId="0" fontId="24" fillId="2" borderId="0" xfId="3" applyNumberFormat="1" applyFont="1" applyFill="1" applyBorder="1" applyAlignment="1">
      <alignment vertical="center"/>
    </xf>
    <xf numFmtId="0" fontId="25" fillId="2" borderId="0" xfId="3" applyNumberFormat="1" applyFont="1" applyFill="1" applyBorder="1" applyAlignment="1">
      <alignment horizontal="right" vertical="top"/>
    </xf>
    <xf numFmtId="0" fontId="22" fillId="2" borderId="0" xfId="0" applyFont="1" applyFill="1"/>
    <xf numFmtId="0" fontId="26" fillId="2" borderId="0" xfId="0" applyFont="1" applyFill="1" applyAlignment="1">
      <alignment vertical="top"/>
    </xf>
    <xf numFmtId="0" fontId="26" fillId="2" borderId="0" xfId="0" applyFont="1" applyFill="1" applyBorder="1"/>
    <xf numFmtId="166" fontId="27" fillId="3" borderId="11" xfId="1" applyNumberFormat="1" applyFont="1" applyFill="1" applyBorder="1" applyAlignment="1">
      <alignment horizontal="center"/>
    </xf>
    <xf numFmtId="0" fontId="24" fillId="2" borderId="13" xfId="3" applyNumberFormat="1" applyFont="1" applyFill="1" applyBorder="1" applyAlignment="1">
      <alignment vertical="center"/>
    </xf>
    <xf numFmtId="0" fontId="24" fillId="2" borderId="2" xfId="3" applyNumberFormat="1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right" vertical="top"/>
    </xf>
    <xf numFmtId="0" fontId="22" fillId="2" borderId="14" xfId="0" applyFont="1" applyFill="1" applyBorder="1"/>
    <xf numFmtId="0" fontId="24" fillId="2" borderId="15" xfId="3" applyNumberFormat="1" applyFont="1" applyFill="1" applyBorder="1" applyAlignment="1">
      <alignment vertical="center"/>
    </xf>
    <xf numFmtId="0" fontId="22" fillId="2" borderId="16" xfId="0" applyFont="1" applyFill="1" applyBorder="1"/>
    <xf numFmtId="0" fontId="22" fillId="2" borderId="15" xfId="0" applyFont="1" applyFill="1" applyBorder="1" applyAlignment="1">
      <alignment vertical="top"/>
    </xf>
    <xf numFmtId="167" fontId="21" fillId="2" borderId="0" xfId="1" applyNumberFormat="1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28" fillId="2" borderId="0" xfId="0" applyFont="1" applyFill="1" applyBorder="1" applyAlignment="1">
      <alignment vertical="top" wrapText="1"/>
    </xf>
    <xf numFmtId="3" fontId="21" fillId="2" borderId="0" xfId="0" applyNumberFormat="1" applyFont="1" applyFill="1" applyBorder="1" applyAlignment="1">
      <alignment vertical="top"/>
    </xf>
    <xf numFmtId="3" fontId="28" fillId="2" borderId="0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/>
    </xf>
    <xf numFmtId="3" fontId="21" fillId="2" borderId="0" xfId="0" applyNumberFormat="1" applyFont="1" applyFill="1" applyBorder="1" applyAlignment="1" applyProtection="1">
      <alignment vertical="top"/>
      <protection locked="0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 wrapText="1"/>
    </xf>
    <xf numFmtId="3" fontId="21" fillId="2" borderId="0" xfId="1" applyNumberFormat="1" applyFont="1" applyFill="1" applyBorder="1" applyAlignment="1">
      <alignment vertical="top"/>
    </xf>
    <xf numFmtId="0" fontId="30" fillId="2" borderId="15" xfId="0" applyFont="1" applyFill="1" applyBorder="1" applyAlignment="1">
      <alignment vertical="top"/>
    </xf>
    <xf numFmtId="3" fontId="28" fillId="2" borderId="0" xfId="0" applyNumberFormat="1" applyFont="1" applyFill="1" applyBorder="1" applyAlignment="1" applyProtection="1">
      <alignment vertical="top"/>
    </xf>
    <xf numFmtId="0" fontId="18" fillId="2" borderId="0" xfId="0" applyFont="1" applyFill="1" applyBorder="1" applyAlignment="1">
      <alignment horizontal="right" vertical="top"/>
    </xf>
    <xf numFmtId="3" fontId="28" fillId="2" borderId="0" xfId="1" applyNumberFormat="1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3" fontId="22" fillId="2" borderId="0" xfId="0" applyNumberFormat="1" applyFont="1" applyFill="1" applyBorder="1"/>
    <xf numFmtId="168" fontId="21" fillId="2" borderId="0" xfId="0" applyNumberFormat="1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>
      <alignment horizontal="left" vertical="top"/>
    </xf>
    <xf numFmtId="3" fontId="31" fillId="2" borderId="0" xfId="1" applyNumberFormat="1" applyFont="1" applyFill="1" applyBorder="1" applyAlignment="1">
      <alignment vertical="top"/>
    </xf>
    <xf numFmtId="0" fontId="21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32" fillId="2" borderId="0" xfId="0" applyFont="1" applyFill="1" applyBorder="1" applyAlignment="1">
      <alignment vertical="top"/>
    </xf>
    <xf numFmtId="0" fontId="32" fillId="2" borderId="0" xfId="0" applyFont="1" applyFill="1" applyBorder="1"/>
    <xf numFmtId="43" fontId="32" fillId="2" borderId="0" xfId="1" applyFont="1" applyFill="1" applyBorder="1"/>
    <xf numFmtId="0" fontId="33" fillId="2" borderId="0" xfId="0" applyFont="1" applyFill="1" applyBorder="1" applyAlignment="1">
      <alignment horizontal="right" vertical="top"/>
    </xf>
    <xf numFmtId="0" fontId="3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top"/>
    </xf>
    <xf numFmtId="43" fontId="34" fillId="2" borderId="0" xfId="1" applyFont="1" applyFill="1" applyBorder="1" applyAlignment="1">
      <alignment horizontal="right" vertical="top"/>
    </xf>
    <xf numFmtId="0" fontId="24" fillId="2" borderId="0" xfId="0" applyFont="1" applyFill="1" applyBorder="1" applyAlignment="1">
      <alignment vertical="top"/>
    </xf>
    <xf numFmtId="0" fontId="32" fillId="2" borderId="0" xfId="0" applyFont="1" applyFill="1" applyBorder="1" applyAlignment="1">
      <alignment horizontal="right"/>
    </xf>
    <xf numFmtId="43" fontId="32" fillId="2" borderId="0" xfId="1" applyFont="1" applyFill="1" applyBorder="1" applyAlignment="1">
      <alignment vertical="top"/>
    </xf>
    <xf numFmtId="0" fontId="0" fillId="0" borderId="0" xfId="0" applyFont="1"/>
    <xf numFmtId="0" fontId="20" fillId="2" borderId="0" xfId="2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6" fillId="2" borderId="0" xfId="0" applyFont="1" applyFill="1" applyBorder="1"/>
    <xf numFmtId="0" fontId="2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Continuous"/>
    </xf>
    <xf numFmtId="0" fontId="30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32" fillId="2" borderId="0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166" fontId="27" fillId="3" borderId="11" xfId="1" applyNumberFormat="1" applyFont="1" applyFill="1" applyBorder="1" applyAlignment="1">
      <alignment horizontal="center" vertical="center"/>
    </xf>
    <xf numFmtId="166" fontId="27" fillId="3" borderId="6" xfId="1" applyNumberFormat="1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37" fillId="3" borderId="8" xfId="2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2" fillId="2" borderId="15" xfId="0" applyFont="1" applyFill="1" applyBorder="1" applyAlignment="1"/>
    <xf numFmtId="0" fontId="24" fillId="2" borderId="0" xfId="2" applyFont="1" applyFill="1" applyBorder="1" applyAlignment="1">
      <alignment vertical="center"/>
    </xf>
    <xf numFmtId="0" fontId="32" fillId="2" borderId="0" xfId="2" applyFont="1" applyFill="1" applyBorder="1" applyAlignment="1"/>
    <xf numFmtId="0" fontId="24" fillId="2" borderId="15" xfId="0" applyFont="1" applyFill="1" applyBorder="1" applyAlignment="1"/>
    <xf numFmtId="0" fontId="0" fillId="2" borderId="0" xfId="0" applyFont="1" applyFill="1" applyBorder="1" applyAlignment="1">
      <alignment vertical="top"/>
    </xf>
    <xf numFmtId="0" fontId="22" fillId="2" borderId="16" xfId="0" applyFont="1" applyFill="1" applyBorder="1" applyAlignment="1"/>
    <xf numFmtId="0" fontId="22" fillId="2" borderId="0" xfId="0" applyFont="1" applyFill="1" applyAlignment="1"/>
    <xf numFmtId="0" fontId="24" fillId="2" borderId="15" xfId="0" applyFont="1" applyFill="1" applyBorder="1" applyAlignment="1">
      <alignment horizontal="left" vertical="top"/>
    </xf>
    <xf numFmtId="0" fontId="22" fillId="2" borderId="16" xfId="0" applyFont="1" applyFill="1" applyBorder="1" applyAlignment="1">
      <alignment vertical="top"/>
    </xf>
    <xf numFmtId="0" fontId="32" fillId="2" borderId="15" xfId="0" applyFont="1" applyFill="1" applyBorder="1" applyAlignment="1">
      <alignment horizontal="left" vertical="top"/>
    </xf>
    <xf numFmtId="3" fontId="31" fillId="2" borderId="0" xfId="0" applyNumberFormat="1" applyFont="1" applyFill="1" applyBorder="1" applyAlignment="1">
      <alignment vertical="top"/>
    </xf>
    <xf numFmtId="3" fontId="22" fillId="2" borderId="0" xfId="0" applyNumberFormat="1" applyFont="1" applyFill="1"/>
    <xf numFmtId="0" fontId="38" fillId="2" borderId="15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vertical="top"/>
    </xf>
    <xf numFmtId="0" fontId="22" fillId="2" borderId="15" xfId="0" applyFont="1" applyFill="1" applyBorder="1"/>
    <xf numFmtId="169" fontId="40" fillId="0" borderId="0" xfId="0" applyNumberFormat="1" applyFont="1" applyFill="1" applyBorder="1" applyAlignment="1" applyProtection="1">
      <alignment vertical="top" wrapText="1" readingOrder="1"/>
    </xf>
    <xf numFmtId="3" fontId="29" fillId="2" borderId="0" xfId="0" applyNumberFormat="1" applyFont="1" applyFill="1" applyBorder="1" applyAlignment="1">
      <alignment vertical="top"/>
    </xf>
    <xf numFmtId="3" fontId="29" fillId="2" borderId="0" xfId="1" applyNumberFormat="1" applyFont="1" applyFill="1" applyBorder="1" applyAlignment="1">
      <alignment vertical="top"/>
    </xf>
    <xf numFmtId="0" fontId="41" fillId="2" borderId="16" xfId="0" applyFont="1" applyFill="1" applyBorder="1" applyAlignment="1">
      <alignment vertical="top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8" xfId="0" applyFont="1" applyFill="1" applyBorder="1" applyAlignment="1"/>
    <xf numFmtId="0" fontId="22" fillId="2" borderId="19" xfId="0" applyFont="1" applyFill="1" applyBorder="1"/>
    <xf numFmtId="0" fontId="32" fillId="2" borderId="0" xfId="0" applyFont="1" applyFill="1" applyBorder="1" applyAlignment="1" applyProtection="1">
      <alignment vertical="top" wrapText="1"/>
      <protection locked="0"/>
    </xf>
    <xf numFmtId="0" fontId="20" fillId="2" borderId="0" xfId="0" applyFont="1" applyFill="1" applyBorder="1" applyAlignment="1"/>
    <xf numFmtId="0" fontId="24" fillId="2" borderId="0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right"/>
    </xf>
    <xf numFmtId="166" fontId="37" fillId="3" borderId="6" xfId="1" applyNumberFormat="1" applyFont="1" applyFill="1" applyBorder="1" applyAlignment="1">
      <alignment horizontal="center" vertical="center" wrapText="1"/>
    </xf>
    <xf numFmtId="166" fontId="42" fillId="3" borderId="11" xfId="1" applyNumberFormat="1" applyFont="1" applyFill="1" applyBorder="1" applyAlignment="1">
      <alignment horizontal="center" vertical="center" wrapText="1"/>
    </xf>
    <xf numFmtId="166" fontId="42" fillId="3" borderId="6" xfId="1" applyNumberFormat="1" applyFont="1" applyFill="1" applyBorder="1" applyAlignment="1">
      <alignment horizontal="center" vertical="center" wrapText="1"/>
    </xf>
    <xf numFmtId="166" fontId="37" fillId="3" borderId="8" xfId="1" applyNumberFormat="1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Continuous" vertical="center"/>
    </xf>
    <xf numFmtId="0" fontId="24" fillId="2" borderId="2" xfId="3" applyNumberFormat="1" applyFont="1" applyFill="1" applyBorder="1" applyAlignment="1">
      <alignment horizontal="centerContinuous" vertical="center"/>
    </xf>
    <xf numFmtId="0" fontId="24" fillId="2" borderId="14" xfId="3" applyNumberFormat="1" applyFont="1" applyFill="1" applyBorder="1" applyAlignment="1">
      <alignment horizontal="centerContinuous" vertical="center"/>
    </xf>
    <xf numFmtId="0" fontId="43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vertical="top" wrapText="1"/>
    </xf>
    <xf numFmtId="0" fontId="24" fillId="2" borderId="16" xfId="0" applyFont="1" applyFill="1" applyBorder="1" applyAlignment="1">
      <alignment vertical="top" wrapText="1"/>
    </xf>
    <xf numFmtId="0" fontId="44" fillId="2" borderId="0" xfId="0" applyFont="1" applyFill="1" applyAlignment="1">
      <alignment horizontal="center"/>
    </xf>
    <xf numFmtId="168" fontId="22" fillId="2" borderId="0" xfId="0" applyNumberFormat="1" applyFont="1" applyFill="1"/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protection locked="0"/>
    </xf>
    <xf numFmtId="43" fontId="32" fillId="2" borderId="0" xfId="1" applyFont="1" applyFill="1" applyBorder="1" applyAlignment="1">
      <alignment horizontal="center"/>
    </xf>
    <xf numFmtId="0" fontId="32" fillId="2" borderId="0" xfId="0" applyFont="1" applyFill="1" applyBorder="1" applyAlignment="1" applyProtection="1">
      <alignment horizontal="center" vertical="top" wrapText="1"/>
      <protection locked="0"/>
    </xf>
    <xf numFmtId="0" fontId="32" fillId="2" borderId="0" xfId="0" applyFont="1" applyFill="1"/>
    <xf numFmtId="0" fontId="32" fillId="2" borderId="0" xfId="0" applyFont="1" applyFill="1" applyAlignment="1">
      <alignment wrapText="1"/>
    </xf>
    <xf numFmtId="0" fontId="32" fillId="2" borderId="0" xfId="0" applyFont="1" applyFill="1" applyBorder="1" applyAlignment="1">
      <alignment wrapText="1"/>
    </xf>
    <xf numFmtId="43" fontId="32" fillId="2" borderId="0" xfId="1" applyNumberFormat="1" applyFont="1" applyFill="1" applyBorder="1" applyAlignment="1">
      <alignment horizontal="center"/>
    </xf>
    <xf numFmtId="43" fontId="32" fillId="2" borderId="0" xfId="1" applyNumberFormat="1" applyFont="1" applyFill="1" applyAlignment="1">
      <alignment horizontal="center"/>
    </xf>
    <xf numFmtId="0" fontId="22" fillId="2" borderId="0" xfId="0" applyFont="1" applyFill="1" applyBorder="1" applyAlignment="1">
      <alignment wrapText="1"/>
    </xf>
    <xf numFmtId="0" fontId="44" fillId="3" borderId="6" xfId="0" applyFont="1" applyFill="1" applyBorder="1" applyAlignment="1">
      <alignment horizontal="center" vertical="center"/>
    </xf>
    <xf numFmtId="166" fontId="45" fillId="3" borderId="11" xfId="1" applyNumberFormat="1" applyFont="1" applyFill="1" applyBorder="1" applyAlignment="1">
      <alignment horizontal="center" vertical="center"/>
    </xf>
    <xf numFmtId="166" fontId="45" fillId="3" borderId="7" xfId="1" applyNumberFormat="1" applyFont="1" applyFill="1" applyBorder="1" applyAlignment="1">
      <alignment horizontal="center" vertical="center"/>
    </xf>
    <xf numFmtId="0" fontId="45" fillId="3" borderId="8" xfId="2" applyFont="1" applyFill="1" applyBorder="1" applyAlignment="1">
      <alignment horizontal="center" vertical="center"/>
    </xf>
    <xf numFmtId="0" fontId="22" fillId="2" borderId="13" xfId="0" applyFont="1" applyFill="1" applyBorder="1" applyAlignment="1"/>
    <xf numFmtId="0" fontId="24" fillId="2" borderId="2" xfId="2" applyFont="1" applyFill="1" applyBorder="1" applyAlignment="1">
      <alignment vertical="center"/>
    </xf>
    <xf numFmtId="0" fontId="32" fillId="2" borderId="2" xfId="2" applyFont="1" applyFill="1" applyBorder="1" applyAlignment="1"/>
    <xf numFmtId="0" fontId="22" fillId="2" borderId="2" xfId="0" applyFont="1" applyFill="1" applyBorder="1" applyAlignment="1"/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4" fillId="2" borderId="0" xfId="2" applyFont="1" applyFill="1" applyBorder="1" applyAlignment="1">
      <alignment vertical="top"/>
    </xf>
    <xf numFmtId="0" fontId="46" fillId="2" borderId="0" xfId="2" applyFont="1" applyFill="1" applyBorder="1" applyAlignment="1">
      <alignment horizontal="center"/>
    </xf>
    <xf numFmtId="3" fontId="28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Border="1" applyAlignment="1">
      <alignment vertical="top"/>
    </xf>
    <xf numFmtId="3" fontId="21" fillId="2" borderId="0" xfId="0" applyNumberFormat="1" applyFont="1" applyFill="1" applyBorder="1" applyAlignment="1" applyProtection="1">
      <alignment horizontal="right" vertical="top"/>
    </xf>
    <xf numFmtId="43" fontId="22" fillId="2" borderId="0" xfId="1" applyFont="1" applyFill="1"/>
    <xf numFmtId="3" fontId="21" fillId="2" borderId="0" xfId="1" applyNumberFormat="1" applyFont="1" applyFill="1" applyBorder="1" applyAlignment="1" applyProtection="1">
      <alignment horizontal="right" vertical="top" wrapText="1"/>
    </xf>
    <xf numFmtId="169" fontId="40" fillId="0" borderId="0" xfId="0" applyNumberFormat="1" applyFont="1" applyFill="1" applyBorder="1" applyAlignment="1" applyProtection="1">
      <alignment horizontal="right" vertical="top" wrapText="1" readingOrder="1"/>
    </xf>
    <xf numFmtId="0" fontId="47" fillId="2" borderId="0" xfId="2" applyFont="1" applyFill="1" applyBorder="1" applyAlignment="1" applyProtection="1">
      <alignment horizontal="center"/>
    </xf>
    <xf numFmtId="0" fontId="1" fillId="2" borderId="0" xfId="0" applyFont="1" applyFill="1" applyBorder="1"/>
    <xf numFmtId="0" fontId="32" fillId="2" borderId="17" xfId="0" applyFont="1" applyFill="1" applyBorder="1" applyAlignment="1">
      <alignment horizontal="left" vertical="top"/>
    </xf>
    <xf numFmtId="0" fontId="1" fillId="2" borderId="18" xfId="0" applyFont="1" applyFill="1" applyBorder="1"/>
    <xf numFmtId="0" fontId="1" fillId="2" borderId="18" xfId="0" applyFont="1" applyFill="1" applyBorder="1" applyAlignment="1">
      <alignment vertical="top"/>
    </xf>
    <xf numFmtId="3" fontId="21" fillId="2" borderId="18" xfId="1" applyNumberFormat="1" applyFont="1" applyFill="1" applyBorder="1" applyAlignment="1" applyProtection="1">
      <alignment horizontal="right" vertical="top" wrapText="1"/>
    </xf>
    <xf numFmtId="0" fontId="32" fillId="2" borderId="0" xfId="0" applyFont="1" applyFill="1" applyBorder="1" applyAlignment="1">
      <alignment vertical="center" wrapText="1"/>
    </xf>
    <xf numFmtId="0" fontId="32" fillId="2" borderId="0" xfId="0" applyFont="1" applyFill="1" applyBorder="1" applyProtection="1">
      <protection locked="0"/>
    </xf>
    <xf numFmtId="43" fontId="32" fillId="2" borderId="0" xfId="1" applyFont="1" applyFill="1" applyBorder="1" applyProtection="1"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horizontal="centerContinuous"/>
    </xf>
    <xf numFmtId="0" fontId="24" fillId="2" borderId="0" xfId="2" applyFont="1" applyFill="1" applyBorder="1" applyAlignment="1"/>
    <xf numFmtId="0" fontId="24" fillId="2" borderId="0" xfId="2" applyFont="1" applyFill="1" applyBorder="1" applyAlignment="1">
      <alignment horizontal="center" vertical="top"/>
    </xf>
    <xf numFmtId="0" fontId="32" fillId="2" borderId="0" xfId="2" applyFont="1" applyFill="1" applyBorder="1" applyAlignment="1">
      <alignment horizontal="centerContinuous" vertical="center"/>
    </xf>
    <xf numFmtId="0" fontId="32" fillId="2" borderId="0" xfId="2" applyFont="1" applyFill="1" applyBorder="1" applyAlignment="1">
      <alignment horizontal="center" vertical="top"/>
    </xf>
    <xf numFmtId="0" fontId="26" fillId="3" borderId="6" xfId="0" applyFont="1" applyFill="1" applyBorder="1" applyAlignment="1">
      <alignment vertical="center"/>
    </xf>
    <xf numFmtId="166" fontId="45" fillId="3" borderId="8" xfId="1" applyNumberFormat="1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vertical="center"/>
    </xf>
    <xf numFmtId="166" fontId="45" fillId="3" borderId="6" xfId="1" applyNumberFormat="1" applyFont="1" applyFill="1" applyBorder="1" applyAlignment="1">
      <alignment horizontal="center" vertical="center"/>
    </xf>
    <xf numFmtId="0" fontId="48" fillId="3" borderId="8" xfId="0" applyFont="1" applyFill="1" applyBorder="1"/>
    <xf numFmtId="0" fontId="32" fillId="2" borderId="2" xfId="2" applyFont="1" applyFill="1" applyBorder="1" applyAlignment="1">
      <alignment vertical="top"/>
    </xf>
    <xf numFmtId="0" fontId="32" fillId="2" borderId="0" xfId="2" applyFont="1" applyFill="1" applyBorder="1" applyAlignment="1">
      <alignment vertical="top"/>
    </xf>
    <xf numFmtId="0" fontId="21" fillId="2" borderId="0" xfId="2" applyFont="1" applyFill="1" applyBorder="1" applyAlignment="1">
      <alignment vertical="top"/>
    </xf>
    <xf numFmtId="3" fontId="21" fillId="2" borderId="0" xfId="2" applyNumberFormat="1" applyFont="1" applyFill="1" applyBorder="1" applyAlignment="1">
      <alignment vertical="top"/>
    </xf>
    <xf numFmtId="0" fontId="1" fillId="2" borderId="16" xfId="0" applyFont="1" applyFill="1" applyBorder="1"/>
    <xf numFmtId="0" fontId="28" fillId="2" borderId="0" xfId="2" applyFont="1" applyFill="1" applyBorder="1" applyAlignment="1">
      <alignment vertical="top"/>
    </xf>
    <xf numFmtId="3" fontId="28" fillId="2" borderId="0" xfId="2" applyNumberFormat="1" applyFont="1" applyFill="1" applyBorder="1" applyAlignment="1">
      <alignment vertical="top"/>
    </xf>
    <xf numFmtId="3" fontId="21" fillId="2" borderId="0" xfId="2" applyNumberFormat="1" applyFont="1" applyFill="1" applyBorder="1" applyAlignment="1" applyProtection="1">
      <alignment vertical="top"/>
      <protection locked="0"/>
    </xf>
    <xf numFmtId="0" fontId="21" fillId="2" borderId="0" xfId="2" applyFont="1" applyFill="1" applyBorder="1" applyAlignment="1">
      <alignment horizontal="left" vertical="top"/>
    </xf>
    <xf numFmtId="0" fontId="28" fillId="2" borderId="0" xfId="2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43" fontId="22" fillId="2" borderId="0" xfId="0" applyNumberFormat="1" applyFont="1" applyFill="1"/>
    <xf numFmtId="3" fontId="30" fillId="2" borderId="0" xfId="0" applyNumberFormat="1" applyFont="1" applyFill="1"/>
    <xf numFmtId="3" fontId="28" fillId="2" borderId="0" xfId="2" applyNumberFormat="1" applyFont="1" applyFill="1" applyBorder="1" applyAlignment="1">
      <alignment horizontal="right" vertical="top" wrapText="1"/>
    </xf>
    <xf numFmtId="3" fontId="22" fillId="2" borderId="0" xfId="0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2" fillId="2" borderId="1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wrapText="1"/>
    </xf>
    <xf numFmtId="3" fontId="22" fillId="2" borderId="0" xfId="0" applyNumberFormat="1" applyFont="1" applyFill="1" applyAlignment="1">
      <alignment horizontal="right" wrapText="1"/>
    </xf>
    <xf numFmtId="169" fontId="49" fillId="0" borderId="0" xfId="0" applyNumberFormat="1" applyFont="1" applyFill="1" applyBorder="1" applyAlignment="1" applyProtection="1">
      <alignment horizontal="right" vertical="top" wrapText="1" readingOrder="1"/>
    </xf>
    <xf numFmtId="0" fontId="22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2" fillId="2" borderId="0" xfId="0" applyFont="1" applyFill="1" applyAlignment="1">
      <alignment horizontal="right" wrapText="1"/>
    </xf>
    <xf numFmtId="0" fontId="28" fillId="2" borderId="18" xfId="2" applyFont="1" applyFill="1" applyBorder="1" applyAlignment="1">
      <alignment vertical="top"/>
    </xf>
    <xf numFmtId="3" fontId="21" fillId="2" borderId="18" xfId="2" applyNumberFormat="1" applyFont="1" applyFill="1" applyBorder="1" applyAlignment="1">
      <alignment vertical="top"/>
    </xf>
    <xf numFmtId="0" fontId="1" fillId="2" borderId="19" xfId="0" applyFont="1" applyFill="1" applyBorder="1"/>
    <xf numFmtId="3" fontId="22" fillId="2" borderId="0" xfId="0" applyNumberFormat="1" applyFont="1" applyFill="1" applyBorder="1" applyAlignment="1">
      <alignment vertical="top"/>
    </xf>
    <xf numFmtId="0" fontId="42" fillId="3" borderId="20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37" fillId="3" borderId="5" xfId="2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42" fillId="3" borderId="21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37" fillId="3" borderId="12" xfId="2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vertical="top"/>
    </xf>
    <xf numFmtId="168" fontId="18" fillId="2" borderId="0" xfId="1" applyNumberFormat="1" applyFont="1" applyFill="1" applyBorder="1" applyAlignment="1">
      <alignment vertical="top"/>
    </xf>
    <xf numFmtId="0" fontId="30" fillId="2" borderId="16" xfId="0" applyFont="1" applyFill="1" applyBorder="1" applyAlignment="1">
      <alignment vertical="top"/>
    </xf>
    <xf numFmtId="0" fontId="49" fillId="36" borderId="0" xfId="0" applyNumberFormat="1" applyFont="1" applyFill="1" applyBorder="1" applyAlignment="1" applyProtection="1">
      <alignment horizontal="center" vertical="top" wrapText="1" readingOrder="1"/>
    </xf>
    <xf numFmtId="0" fontId="49" fillId="36" borderId="0" xfId="0" applyNumberFormat="1" applyFont="1" applyFill="1" applyBorder="1" applyAlignment="1" applyProtection="1">
      <alignment vertical="top" wrapText="1" readingOrder="1"/>
    </xf>
    <xf numFmtId="169" fontId="49" fillId="36" borderId="0" xfId="0" applyNumberFormat="1" applyFont="1" applyFill="1" applyBorder="1" applyAlignment="1" applyProtection="1">
      <alignment horizontal="right" vertical="top" wrapText="1" readingOrder="1"/>
    </xf>
    <xf numFmtId="0" fontId="18" fillId="2" borderId="0" xfId="0" applyFont="1" applyFill="1" applyBorder="1" applyAlignment="1">
      <alignment vertical="top"/>
    </xf>
    <xf numFmtId="0" fontId="51" fillId="36" borderId="0" xfId="0" applyNumberFormat="1" applyFont="1" applyFill="1" applyBorder="1" applyAlignment="1" applyProtection="1">
      <alignment horizontal="center" vertical="top" wrapText="1" readingOrder="1"/>
    </xf>
    <xf numFmtId="0" fontId="52" fillId="2" borderId="15" xfId="0" applyFont="1" applyFill="1" applyBorder="1" applyAlignment="1">
      <alignment vertical="top"/>
    </xf>
    <xf numFmtId="3" fontId="18" fillId="2" borderId="0" xfId="1" applyNumberFormat="1" applyFont="1" applyFill="1" applyBorder="1" applyAlignment="1">
      <alignment vertical="top"/>
    </xf>
    <xf numFmtId="0" fontId="52" fillId="2" borderId="16" xfId="0" applyFont="1" applyFill="1" applyBorder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 applyProtection="1">
      <alignment horizontal="left" vertical="top" wrapText="1" readingOrder="1"/>
    </xf>
    <xf numFmtId="3" fontId="0" fillId="2" borderId="0" xfId="1" applyNumberFormat="1" applyFont="1" applyFill="1" applyBorder="1" applyAlignment="1">
      <alignment vertical="top"/>
    </xf>
    <xf numFmtId="0" fontId="2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1" applyNumberFormat="1" applyFont="1" applyFill="1" applyBorder="1" applyAlignment="1">
      <alignment vertical="top"/>
    </xf>
    <xf numFmtId="0" fontId="53" fillId="2" borderId="0" xfId="0" applyFont="1" applyFill="1"/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top" wrapText="1"/>
    </xf>
    <xf numFmtId="0" fontId="22" fillId="2" borderId="0" xfId="0" applyFont="1" applyFill="1" applyBorder="1" applyProtection="1"/>
    <xf numFmtId="0" fontId="24" fillId="2" borderId="0" xfId="3" applyNumberFormat="1" applyFont="1" applyFill="1" applyBorder="1" applyAlignment="1" applyProtection="1">
      <alignment horizontal="centerContinuous" vertical="center"/>
    </xf>
    <xf numFmtId="0" fontId="24" fillId="2" borderId="0" xfId="0" applyFont="1" applyFill="1" applyBorder="1" applyAlignment="1" applyProtection="1">
      <alignment horizontal="centerContinuous"/>
    </xf>
    <xf numFmtId="165" fontId="32" fillId="2" borderId="0" xfId="3" applyFont="1" applyFill="1" applyBorder="1" applyProtection="1"/>
    <xf numFmtId="0" fontId="15" fillId="3" borderId="8" xfId="2" applyFont="1" applyFill="1" applyBorder="1" applyAlignment="1" applyProtection="1">
      <alignment horizontal="center" vertical="center" wrapText="1"/>
    </xf>
    <xf numFmtId="0" fontId="24" fillId="4" borderId="13" xfId="3" applyNumberFormat="1" applyFont="1" applyFill="1" applyBorder="1" applyAlignment="1" applyProtection="1">
      <alignment horizontal="left" vertical="center"/>
    </xf>
    <xf numFmtId="0" fontId="24" fillId="4" borderId="2" xfId="0" applyFont="1" applyFill="1" applyBorder="1" applyAlignment="1" applyProtection="1">
      <alignment horizontal="left" vertical="top"/>
    </xf>
    <xf numFmtId="0" fontId="24" fillId="4" borderId="2" xfId="3" applyNumberFormat="1" applyFont="1" applyFill="1" applyBorder="1" applyAlignment="1" applyProtection="1">
      <alignment vertical="top"/>
    </xf>
    <xf numFmtId="3" fontId="54" fillId="4" borderId="2" xfId="3" applyNumberFormat="1" applyFont="1" applyFill="1" applyBorder="1" applyAlignment="1" applyProtection="1">
      <alignment vertical="top"/>
    </xf>
    <xf numFmtId="0" fontId="24" fillId="4" borderId="14" xfId="3" applyNumberFormat="1" applyFont="1" applyFill="1" applyBorder="1" applyAlignment="1" applyProtection="1">
      <alignment vertical="top"/>
    </xf>
    <xf numFmtId="0" fontId="1" fillId="0" borderId="0" xfId="0" applyFont="1"/>
    <xf numFmtId="0" fontId="30" fillId="2" borderId="15" xfId="0" applyFont="1" applyFill="1" applyBorder="1" applyAlignment="1" applyProtection="1"/>
    <xf numFmtId="0" fontId="24" fillId="2" borderId="0" xfId="0" applyFont="1" applyFill="1" applyBorder="1" applyAlignment="1" applyProtection="1">
      <alignment vertical="top"/>
    </xf>
    <xf numFmtId="0" fontId="22" fillId="2" borderId="16" xfId="0" applyFont="1" applyFill="1" applyBorder="1" applyAlignment="1" applyProtection="1">
      <alignment vertical="top"/>
    </xf>
    <xf numFmtId="3" fontId="24" fillId="2" borderId="0" xfId="0" applyNumberFormat="1" applyFont="1" applyFill="1" applyBorder="1" applyAlignment="1" applyProtection="1">
      <alignment horizontal="center" vertical="top"/>
      <protection locked="0"/>
    </xf>
    <xf numFmtId="3" fontId="54" fillId="2" borderId="0" xfId="0" applyNumberFormat="1" applyFont="1" applyFill="1" applyBorder="1" applyAlignment="1" applyProtection="1">
      <alignment horizontal="right" vertical="top"/>
    </xf>
    <xf numFmtId="0" fontId="22" fillId="2" borderId="15" xfId="0" applyFont="1" applyFill="1" applyBorder="1" applyAlignment="1" applyProtection="1"/>
    <xf numFmtId="0" fontId="46" fillId="2" borderId="0" xfId="0" applyFont="1" applyFill="1" applyBorder="1" applyAlignment="1" applyProtection="1">
      <alignment vertical="top"/>
    </xf>
    <xf numFmtId="3" fontId="32" fillId="2" borderId="0" xfId="0" applyNumberFormat="1" applyFont="1" applyFill="1" applyBorder="1" applyAlignment="1" applyProtection="1">
      <alignment horizontal="center" vertical="top"/>
      <protection locked="0"/>
    </xf>
    <xf numFmtId="3" fontId="55" fillId="2" borderId="0" xfId="0" applyNumberFormat="1" applyFont="1" applyFill="1" applyBorder="1" applyAlignment="1" applyProtection="1">
      <alignment horizontal="right" vertical="top"/>
      <protection locked="0"/>
    </xf>
    <xf numFmtId="0" fontId="40" fillId="0" borderId="0" xfId="0" applyNumberFormat="1" applyFont="1" applyFill="1" applyBorder="1" applyAlignment="1" applyProtection="1">
      <alignment horizontal="center" vertical="top" wrapText="1" readingOrder="1"/>
    </xf>
    <xf numFmtId="0" fontId="32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54" fillId="2" borderId="0" xfId="0" applyFont="1" applyFill="1" applyBorder="1" applyAlignment="1" applyProtection="1">
      <alignment horizontal="right" vertical="top"/>
      <protection locked="0"/>
    </xf>
    <xf numFmtId="0" fontId="30" fillId="2" borderId="16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</xf>
    <xf numFmtId="0" fontId="54" fillId="2" borderId="0" xfId="0" applyFont="1" applyFill="1" applyBorder="1" applyAlignment="1" applyProtection="1">
      <alignment horizontal="right" vertical="top"/>
    </xf>
    <xf numFmtId="0" fontId="52" fillId="2" borderId="15" xfId="0" applyFont="1" applyFill="1" applyBorder="1" applyAlignment="1" applyProtection="1"/>
    <xf numFmtId="0" fontId="38" fillId="2" borderId="0" xfId="0" applyFont="1" applyFill="1" applyBorder="1" applyAlignment="1" applyProtection="1">
      <alignment vertical="top"/>
    </xf>
    <xf numFmtId="3" fontId="38" fillId="2" borderId="0" xfId="0" applyNumberFormat="1" applyFont="1" applyFill="1" applyBorder="1" applyAlignment="1" applyProtection="1">
      <alignment horizontal="center" vertical="top"/>
      <protection locked="0"/>
    </xf>
    <xf numFmtId="3" fontId="56" fillId="2" borderId="0" xfId="0" applyNumberFormat="1" applyFont="1" applyFill="1" applyBorder="1" applyAlignment="1" applyProtection="1">
      <alignment horizontal="right" vertical="top"/>
    </xf>
    <xf numFmtId="0" fontId="52" fillId="2" borderId="16" xfId="0" applyFont="1" applyFill="1" applyBorder="1" applyAlignment="1" applyProtection="1">
      <alignment vertical="top"/>
    </xf>
    <xf numFmtId="3" fontId="22" fillId="2" borderId="0" xfId="0" applyNumberFormat="1" applyFont="1" applyFill="1" applyBorder="1" applyProtection="1"/>
    <xf numFmtId="0" fontId="24" fillId="2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center" vertical="top"/>
      <protection locked="0"/>
    </xf>
    <xf numFmtId="0" fontId="49" fillId="0" borderId="0" xfId="0" applyNumberFormat="1" applyFont="1" applyFill="1" applyBorder="1" applyAlignment="1" applyProtection="1">
      <alignment horizontal="left" vertical="top" wrapText="1" readingOrder="1"/>
    </xf>
    <xf numFmtId="3" fontId="38" fillId="2" borderId="0" xfId="0" applyNumberFormat="1" applyFont="1" applyFill="1" applyBorder="1" applyAlignment="1" applyProtection="1">
      <alignment horizontal="center" vertical="top"/>
    </xf>
    <xf numFmtId="0" fontId="24" fillId="4" borderId="13" xfId="3" applyNumberFormat="1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top"/>
    </xf>
    <xf numFmtId="3" fontId="32" fillId="4" borderId="0" xfId="0" applyNumberFormat="1" applyFont="1" applyFill="1" applyBorder="1" applyAlignment="1" applyProtection="1">
      <alignment horizontal="center" vertical="top"/>
      <protection locked="0"/>
    </xf>
    <xf numFmtId="3" fontId="54" fillId="4" borderId="0" xfId="0" applyNumberFormat="1" applyFont="1" applyFill="1" applyBorder="1" applyAlignment="1" applyProtection="1">
      <alignment horizontal="right" vertical="top"/>
    </xf>
    <xf numFmtId="0" fontId="22" fillId="4" borderId="16" xfId="0" applyFont="1" applyFill="1" applyBorder="1" applyAlignment="1" applyProtection="1">
      <alignment vertical="top"/>
    </xf>
    <xf numFmtId="0" fontId="32" fillId="2" borderId="0" xfId="0" applyFont="1" applyFill="1" applyBorder="1" applyAlignment="1" applyProtection="1">
      <alignment horizontal="left" vertical="top"/>
    </xf>
    <xf numFmtId="0" fontId="57" fillId="3" borderId="18" xfId="0" applyFont="1" applyFill="1" applyBorder="1" applyAlignment="1" applyProtection="1">
      <alignment horizontal="left" vertical="top"/>
    </xf>
    <xf numFmtId="0" fontId="57" fillId="3" borderId="18" xfId="0" applyFont="1" applyFill="1" applyBorder="1" applyAlignment="1" applyProtection="1">
      <alignment vertical="top"/>
    </xf>
    <xf numFmtId="3" fontId="57" fillId="3" borderId="18" xfId="0" applyNumberFormat="1" applyFont="1" applyFill="1" applyBorder="1" applyAlignment="1" applyProtection="1">
      <alignment horizontal="center" vertical="top"/>
    </xf>
    <xf numFmtId="3" fontId="58" fillId="3" borderId="18" xfId="0" applyNumberFormat="1" applyFont="1" applyFill="1" applyBorder="1" applyAlignment="1" applyProtection="1">
      <alignment horizontal="right" vertical="top"/>
    </xf>
    <xf numFmtId="0" fontId="57" fillId="3" borderId="19" xfId="0" applyFont="1" applyFill="1" applyBorder="1" applyAlignment="1" applyProtection="1">
      <alignment vertical="top"/>
    </xf>
    <xf numFmtId="0" fontId="22" fillId="2" borderId="0" xfId="0" applyFont="1" applyFill="1" applyProtection="1"/>
    <xf numFmtId="43" fontId="32" fillId="2" borderId="0" xfId="1" applyFont="1" applyFill="1" applyBorder="1" applyProtection="1"/>
    <xf numFmtId="0" fontId="24" fillId="2" borderId="0" xfId="0" applyFont="1" applyFill="1" applyBorder="1" applyAlignment="1" applyProtection="1">
      <alignment horizontal="right" vertical="top"/>
    </xf>
    <xf numFmtId="0" fontId="32" fillId="2" borderId="0" xfId="0" applyFont="1" applyFill="1" applyBorder="1" applyAlignment="1" applyProtection="1">
      <alignment horizontal="right"/>
    </xf>
    <xf numFmtId="43" fontId="32" fillId="2" borderId="0" xfId="1" applyFont="1" applyFill="1" applyBorder="1" applyAlignment="1" applyProtection="1">
      <alignment vertical="top"/>
    </xf>
    <xf numFmtId="0" fontId="22" fillId="2" borderId="0" xfId="0" applyFont="1" applyFill="1" applyBorder="1" applyAlignment="1" applyProtection="1"/>
    <xf numFmtId="166" fontId="42" fillId="3" borderId="20" xfId="1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 applyProtection="1"/>
    <xf numFmtId="0" fontId="24" fillId="2" borderId="22" xfId="0" applyFont="1" applyFill="1" applyBorder="1" applyAlignment="1" applyProtection="1">
      <alignment vertical="top"/>
    </xf>
    <xf numFmtId="3" fontId="24" fillId="2" borderId="22" xfId="0" applyNumberFormat="1" applyFont="1" applyFill="1" applyBorder="1" applyAlignment="1" applyProtection="1">
      <alignment horizontal="center" vertical="top"/>
      <protection locked="0"/>
    </xf>
    <xf numFmtId="3" fontId="54" fillId="2" borderId="22" xfId="0" applyNumberFormat="1" applyFont="1" applyFill="1" applyBorder="1" applyAlignment="1" applyProtection="1">
      <alignment horizontal="right" vertical="top"/>
    </xf>
    <xf numFmtId="0" fontId="30" fillId="2" borderId="24" xfId="0" applyFont="1" applyFill="1" applyBorder="1" applyAlignment="1" applyProtection="1">
      <alignment vertical="top"/>
    </xf>
    <xf numFmtId="3" fontId="54" fillId="2" borderId="0" xfId="0" applyNumberFormat="1" applyFont="1" applyFill="1" applyBorder="1" applyAlignment="1" applyProtection="1">
      <alignment horizontal="right" vertical="top"/>
      <protection locked="0"/>
    </xf>
    <xf numFmtId="0" fontId="38" fillId="2" borderId="0" xfId="0" applyFont="1" applyFill="1" applyBorder="1" applyAlignment="1" applyProtection="1">
      <alignment horizontal="left" vertical="top"/>
    </xf>
    <xf numFmtId="0" fontId="22" fillId="2" borderId="17" xfId="0" applyFont="1" applyFill="1" applyBorder="1" applyAlignment="1" applyProtection="1"/>
    <xf numFmtId="0" fontId="46" fillId="2" borderId="18" xfId="0" applyFont="1" applyFill="1" applyBorder="1" applyAlignment="1" applyProtection="1">
      <alignment vertical="top"/>
    </xf>
    <xf numFmtId="0" fontId="32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horizontal="center" vertical="top"/>
    </xf>
    <xf numFmtId="0" fontId="54" fillId="2" borderId="18" xfId="0" applyFont="1" applyFill="1" applyBorder="1" applyAlignment="1" applyProtection="1">
      <alignment horizontal="right" vertical="top"/>
    </xf>
    <xf numFmtId="0" fontId="22" fillId="2" borderId="19" xfId="0" applyFont="1" applyFill="1" applyBorder="1" applyAlignment="1" applyProtection="1">
      <alignment vertical="top"/>
    </xf>
    <xf numFmtId="0" fontId="21" fillId="2" borderId="0" xfId="0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 applyProtection="1">
      <alignment horizontal="left" vertical="top" wrapText="1" readingOrder="1"/>
    </xf>
    <xf numFmtId="0" fontId="49" fillId="0" borderId="0" xfId="0" applyNumberFormat="1" applyFont="1" applyFill="1" applyBorder="1" applyAlignment="1" applyProtection="1">
      <alignment horizontal="left" vertical="top" wrapText="1" readingOrder="1"/>
    </xf>
    <xf numFmtId="0" fontId="40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0" applyFont="1" applyFill="1" applyBorder="1" applyAlignment="1" applyProtection="1">
      <alignment horizontal="center" vertical="top"/>
    </xf>
    <xf numFmtId="167" fontId="24" fillId="2" borderId="0" xfId="1" applyNumberFormat="1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horizontal="right" vertical="center"/>
      <protection locked="0"/>
    </xf>
    <xf numFmtId="0" fontId="24" fillId="2" borderId="16" xfId="0" applyFont="1" applyFill="1" applyBorder="1" applyAlignment="1">
      <alignment vertical="center" wrapText="1"/>
    </xf>
    <xf numFmtId="3" fontId="18" fillId="2" borderId="18" xfId="0" applyNumberFormat="1" applyFont="1" applyFill="1" applyBorder="1" applyAlignment="1" applyProtection="1">
      <alignment horizontal="right" vertical="center"/>
      <protection locked="0"/>
    </xf>
    <xf numFmtId="0" fontId="24" fillId="2" borderId="19" xfId="0" applyFont="1" applyFill="1" applyBorder="1" applyAlignment="1">
      <alignment vertical="center" wrapText="1"/>
    </xf>
    <xf numFmtId="168" fontId="24" fillId="2" borderId="0" xfId="0" applyNumberFormat="1" applyFont="1" applyFill="1" applyBorder="1" applyAlignment="1" applyProtection="1">
      <alignment vertical="top"/>
    </xf>
    <xf numFmtId="168" fontId="24" fillId="2" borderId="0" xfId="0" applyNumberFormat="1" applyFont="1" applyFill="1" applyBorder="1" applyAlignment="1">
      <alignment vertical="top"/>
    </xf>
    <xf numFmtId="168" fontId="32" fillId="2" borderId="0" xfId="0" applyNumberFormat="1" applyFont="1" applyFill="1"/>
    <xf numFmtId="168" fontId="22" fillId="2" borderId="18" xfId="0" applyNumberFormat="1" applyFont="1" applyFill="1" applyBorder="1"/>
    <xf numFmtId="0" fontId="22" fillId="38" borderId="0" xfId="0" applyFont="1" applyFill="1" applyBorder="1" applyAlignment="1">
      <alignment vertical="top"/>
    </xf>
    <xf numFmtId="0" fontId="22" fillId="38" borderId="0" xfId="0" applyFont="1" applyFill="1" applyBorder="1"/>
    <xf numFmtId="0" fontId="0" fillId="38" borderId="0" xfId="0" applyFill="1"/>
    <xf numFmtId="0" fontId="18" fillId="38" borderId="0" xfId="0" applyFont="1" applyFill="1"/>
    <xf numFmtId="3" fontId="1" fillId="2" borderId="0" xfId="1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168" fontId="28" fillId="2" borderId="0" xfId="0" applyNumberFormat="1" applyFont="1" applyFill="1" applyBorder="1" applyAlignment="1" applyProtection="1">
      <alignment vertical="top"/>
      <protection locked="0"/>
    </xf>
    <xf numFmtId="3" fontId="28" fillId="2" borderId="0" xfId="2" applyNumberFormat="1" applyFont="1" applyFill="1" applyBorder="1" applyAlignment="1" applyProtection="1">
      <alignment vertical="top"/>
      <protection locked="0"/>
    </xf>
    <xf numFmtId="4" fontId="62" fillId="2" borderId="0" xfId="0" applyNumberFormat="1" applyFont="1" applyFill="1"/>
    <xf numFmtId="164" fontId="27" fillId="3" borderId="0" xfId="0" applyNumberFormat="1" applyFont="1" applyFill="1"/>
    <xf numFmtId="164" fontId="22" fillId="2" borderId="0" xfId="0" applyNumberFormat="1" applyFont="1" applyFill="1" applyBorder="1"/>
    <xf numFmtId="0" fontId="0" fillId="38" borderId="0" xfId="0" applyFill="1" applyAlignment="1">
      <alignment horizontal="left" wrapText="1"/>
    </xf>
    <xf numFmtId="0" fontId="32" fillId="2" borderId="0" xfId="0" applyFont="1" applyFill="1" applyBorder="1" applyAlignment="1" applyProtection="1">
      <alignment horizontal="center" vertical="top" wrapText="1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6" fillId="3" borderId="1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center" vertical="center"/>
    </xf>
    <xf numFmtId="0" fontId="27" fillId="3" borderId="10" xfId="2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" xfId="2" applyFont="1" applyFill="1" applyBorder="1" applyAlignment="1">
      <alignment horizontal="right" vertical="top"/>
    </xf>
    <xf numFmtId="0" fontId="27" fillId="3" borderId="9" xfId="2" applyFont="1" applyFill="1" applyBorder="1" applyAlignment="1">
      <alignment horizontal="right" vertical="top"/>
    </xf>
    <xf numFmtId="0" fontId="27" fillId="3" borderId="5" xfId="2" applyFont="1" applyFill="1" applyBorder="1" applyAlignment="1">
      <alignment horizontal="center" vertical="center"/>
    </xf>
    <xf numFmtId="0" fontId="27" fillId="3" borderId="12" xfId="2" applyFont="1" applyFill="1" applyBorder="1" applyAlignment="1">
      <alignment horizontal="center" vertical="center"/>
    </xf>
    <xf numFmtId="166" fontId="27" fillId="3" borderId="6" xfId="1" applyNumberFormat="1" applyFont="1" applyFill="1" applyBorder="1" applyAlignment="1">
      <alignment horizontal="center"/>
    </xf>
    <xf numFmtId="166" fontId="27" fillId="3" borderId="8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justify" vertical="top" wrapText="1"/>
    </xf>
    <xf numFmtId="0" fontId="29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justify" vertical="center" wrapText="1"/>
    </xf>
    <xf numFmtId="0" fontId="27" fillId="3" borderId="0" xfId="2" applyFont="1" applyFill="1" applyBorder="1" applyAlignment="1">
      <alignment horizontal="center" vertical="center"/>
    </xf>
    <xf numFmtId="0" fontId="27" fillId="3" borderId="4" xfId="2" applyFont="1" applyFill="1" applyBorder="1" applyAlignment="1">
      <alignment horizontal="center" vertical="center"/>
    </xf>
    <xf numFmtId="0" fontId="27" fillId="3" borderId="6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 applyProtection="1">
      <alignment horizontal="center" vertical="top"/>
      <protection locked="0"/>
    </xf>
    <xf numFmtId="0" fontId="28" fillId="2" borderId="18" xfId="0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 applyProtection="1">
      <alignment horizontal="left"/>
      <protection locked="0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left" vertical="top" wrapText="1"/>
    </xf>
    <xf numFmtId="168" fontId="32" fillId="2" borderId="0" xfId="0" applyNumberFormat="1" applyFont="1" applyFill="1" applyBorder="1" applyAlignment="1">
      <alignment horizontal="left" vertical="top"/>
    </xf>
    <xf numFmtId="169" fontId="40" fillId="0" borderId="0" xfId="0" applyNumberFormat="1" applyFont="1" applyFill="1" applyBorder="1" applyAlignment="1" applyProtection="1">
      <alignment horizontal="right" vertical="top" wrapText="1" readingOrder="1"/>
    </xf>
    <xf numFmtId="0" fontId="45" fillId="3" borderId="7" xfId="2" applyFont="1" applyFill="1" applyBorder="1" applyAlignment="1">
      <alignment horizontal="center" vertical="center"/>
    </xf>
    <xf numFmtId="0" fontId="45" fillId="3" borderId="8" xfId="2" applyFont="1" applyFill="1" applyBorder="1" applyAlignment="1">
      <alignment horizontal="center" vertical="center"/>
    </xf>
    <xf numFmtId="0" fontId="45" fillId="3" borderId="6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 vertical="top"/>
    </xf>
    <xf numFmtId="0" fontId="28" fillId="2" borderId="0" xfId="2" applyFont="1" applyFill="1" applyBorder="1" applyAlignment="1">
      <alignment horizontal="left" vertical="top" wrapText="1"/>
    </xf>
    <xf numFmtId="43" fontId="32" fillId="2" borderId="0" xfId="1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left" vertical="top" wrapText="1"/>
    </xf>
    <xf numFmtId="0" fontId="21" fillId="2" borderId="0" xfId="2" applyFont="1" applyFill="1" applyBorder="1" applyAlignment="1">
      <alignment horizontal="left" vertical="top"/>
    </xf>
    <xf numFmtId="0" fontId="45" fillId="3" borderId="7" xfId="0" applyFont="1" applyFill="1" applyBorder="1" applyAlignment="1">
      <alignment horizontal="center" vertical="center"/>
    </xf>
    <xf numFmtId="169" fontId="49" fillId="36" borderId="0" xfId="0" applyNumberFormat="1" applyFont="1" applyFill="1" applyBorder="1" applyAlignment="1" applyProtection="1">
      <alignment horizontal="right" vertical="top" wrapText="1" readingOrder="1"/>
    </xf>
    <xf numFmtId="0" fontId="40" fillId="0" borderId="0" xfId="0" applyNumberFormat="1" applyFont="1" applyFill="1" applyBorder="1" applyAlignment="1" applyProtection="1">
      <alignment horizontal="left" vertical="top" wrapText="1" readingOrder="1"/>
    </xf>
    <xf numFmtId="169" fontId="49" fillId="0" borderId="0" xfId="0" applyNumberFormat="1" applyFont="1" applyFill="1" applyBorder="1" applyAlignment="1" applyProtection="1">
      <alignment horizontal="right" vertical="top" wrapText="1" readingOrder="1"/>
    </xf>
    <xf numFmtId="0" fontId="50" fillId="36" borderId="0" xfId="0" applyNumberFormat="1" applyFont="1" applyFill="1" applyBorder="1" applyAlignment="1" applyProtection="1">
      <alignment horizontal="center" vertical="center" wrapText="1" readingOrder="1"/>
    </xf>
    <xf numFmtId="0" fontId="49" fillId="0" borderId="0" xfId="0" applyNumberFormat="1" applyFont="1" applyFill="1" applyBorder="1" applyAlignment="1" applyProtection="1">
      <alignment horizontal="left" vertical="top" wrapText="1" readingOrder="1"/>
    </xf>
    <xf numFmtId="0" fontId="51" fillId="36" borderId="0" xfId="0" applyNumberFormat="1" applyFont="1" applyFill="1" applyBorder="1" applyAlignment="1" applyProtection="1">
      <alignment horizontal="center" vertical="top" wrapText="1" readingOrder="1"/>
    </xf>
    <xf numFmtId="0" fontId="32" fillId="2" borderId="0" xfId="0" applyFont="1" applyFill="1" applyBorder="1" applyAlignment="1">
      <alignment horizontal="left" vertical="top" wrapText="1"/>
    </xf>
    <xf numFmtId="0" fontId="22" fillId="2" borderId="17" xfId="0" applyFont="1" applyFill="1" applyBorder="1" applyAlignment="1">
      <alignment horizontal="center" vertical="top"/>
    </xf>
    <xf numFmtId="0" fontId="22" fillId="2" borderId="18" xfId="0" applyFont="1" applyFill="1" applyBorder="1" applyAlignment="1">
      <alignment horizontal="center" vertical="top"/>
    </xf>
    <xf numFmtId="0" fontId="22" fillId="2" borderId="19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24" fillId="2" borderId="0" xfId="3" applyNumberFormat="1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0" fontId="27" fillId="3" borderId="9" xfId="2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12" xfId="2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" vertical="center"/>
    </xf>
    <xf numFmtId="0" fontId="24" fillId="2" borderId="2" xfId="3" applyNumberFormat="1" applyFont="1" applyFill="1" applyBorder="1" applyAlignment="1">
      <alignment horizontal="center" vertical="center"/>
    </xf>
    <xf numFmtId="0" fontId="24" fillId="2" borderId="14" xfId="3" applyNumberFormat="1" applyFont="1" applyFill="1" applyBorder="1" applyAlignment="1">
      <alignment horizontal="center" vertical="center"/>
    </xf>
    <xf numFmtId="0" fontId="24" fillId="2" borderId="15" xfId="3" applyNumberFormat="1" applyFont="1" applyFill="1" applyBorder="1" applyAlignment="1">
      <alignment horizontal="center" vertical="top"/>
    </xf>
    <xf numFmtId="0" fontId="24" fillId="2" borderId="0" xfId="3" applyNumberFormat="1" applyFont="1" applyFill="1" applyBorder="1" applyAlignment="1">
      <alignment horizontal="center" vertical="top"/>
    </xf>
    <xf numFmtId="0" fontId="24" fillId="2" borderId="16" xfId="3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left" vertical="top"/>
    </xf>
    <xf numFmtId="0" fontId="20" fillId="2" borderId="0" xfId="2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right"/>
    </xf>
    <xf numFmtId="0" fontId="32" fillId="2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center" vertical="top" wrapText="1" readingOrder="1"/>
    </xf>
    <xf numFmtId="0" fontId="40" fillId="0" borderId="0" xfId="0" applyNumberFormat="1" applyFont="1" applyFill="1" applyBorder="1" applyAlignment="1" applyProtection="1">
      <alignment horizontal="right" vertical="top" wrapText="1" readingOrder="1"/>
    </xf>
    <xf numFmtId="0" fontId="23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4" fillId="2" borderId="0" xfId="3" applyNumberFormat="1" applyFont="1" applyFill="1" applyBorder="1" applyAlignment="1" applyProtection="1">
      <alignment horizontal="center" vertical="center"/>
    </xf>
    <xf numFmtId="0" fontId="15" fillId="3" borderId="6" xfId="2" applyFont="1" applyFill="1" applyBorder="1" applyAlignment="1" applyProtection="1">
      <alignment horizontal="center" vertical="center" wrapText="1"/>
    </xf>
    <xf numFmtId="0" fontId="15" fillId="3" borderId="7" xfId="2" applyFont="1" applyFill="1" applyBorder="1" applyAlignment="1" applyProtection="1">
      <alignment horizontal="center" vertical="center" wrapText="1"/>
    </xf>
    <xf numFmtId="0" fontId="15" fillId="3" borderId="8" xfId="2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left" vertical="top"/>
    </xf>
    <xf numFmtId="0" fontId="24" fillId="2" borderId="0" xfId="0" applyFont="1" applyFill="1" applyBorder="1" applyAlignment="1" applyProtection="1">
      <alignment horizontal="center" vertical="top"/>
    </xf>
    <xf numFmtId="0" fontId="24" fillId="2" borderId="0" xfId="0" applyFont="1" applyFill="1" applyBorder="1" applyAlignment="1" applyProtection="1">
      <alignment horizontal="left" vertical="top"/>
    </xf>
    <xf numFmtId="0" fontId="38" fillId="2" borderId="0" xfId="0" applyFont="1" applyFill="1" applyBorder="1" applyAlignment="1" applyProtection="1">
      <alignment horizontal="left" vertical="top"/>
    </xf>
    <xf numFmtId="0" fontId="37" fillId="3" borderId="17" xfId="0" applyFont="1" applyFill="1" applyBorder="1" applyAlignment="1" applyProtection="1">
      <alignment horizontal="left" vertical="center"/>
    </xf>
    <xf numFmtId="0" fontId="37" fillId="3" borderId="18" xfId="0" applyFont="1" applyFill="1" applyBorder="1" applyAlignment="1" applyProtection="1">
      <alignment horizontal="left" vertical="center"/>
    </xf>
    <xf numFmtId="0" fontId="49" fillId="0" borderId="0" xfId="0" applyNumberFormat="1" applyFont="1" applyFill="1" applyBorder="1" applyAlignment="1" applyProtection="1">
      <alignment horizontal="center" vertical="top" wrapText="1" readingOrder="1"/>
    </xf>
    <xf numFmtId="0" fontId="49" fillId="37" borderId="0" xfId="0" applyNumberFormat="1" applyFont="1" applyFill="1" applyBorder="1" applyAlignment="1" applyProtection="1">
      <alignment horizontal="left" vertical="top" wrapText="1" readingOrder="1"/>
    </xf>
    <xf numFmtId="169" fontId="49" fillId="37" borderId="0" xfId="0" applyNumberFormat="1" applyFont="1" applyFill="1" applyBorder="1" applyAlignment="1" applyProtection="1">
      <alignment horizontal="right" vertical="center" wrapText="1" readingOrder="1"/>
    </xf>
    <xf numFmtId="166" fontId="42" fillId="3" borderId="3" xfId="1" applyNumberFormat="1" applyFont="1" applyFill="1" applyBorder="1" applyAlignment="1">
      <alignment horizontal="center" vertical="center" wrapText="1"/>
    </xf>
    <xf numFmtId="166" fontId="42" fillId="3" borderId="0" xfId="1" applyNumberFormat="1" applyFont="1" applyFill="1" applyBorder="1" applyAlignment="1">
      <alignment horizontal="center" vertical="center" wrapText="1"/>
    </xf>
    <xf numFmtId="0" fontId="24" fillId="2" borderId="22" xfId="0" applyFont="1" applyFill="1" applyBorder="1" applyAlignment="1" applyProtection="1">
      <alignment horizontal="left" vertical="top"/>
    </xf>
    <xf numFmtId="166" fontId="42" fillId="3" borderId="4" xfId="1" applyNumberFormat="1" applyFont="1" applyFill="1" applyBorder="1" applyAlignment="1">
      <alignment horizontal="center" vertical="center" wrapText="1"/>
    </xf>
    <xf numFmtId="0" fontId="42" fillId="3" borderId="0" xfId="2" applyFont="1" applyFill="1" applyBorder="1" applyAlignment="1">
      <alignment horizontal="center" vertical="center"/>
    </xf>
    <xf numFmtId="0" fontId="42" fillId="3" borderId="4" xfId="2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</cellXfs>
  <cellStyles count="47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Neutral" xfId="13" builtinId="28" customBuiltin="1"/>
    <cellStyle name="Normal" xfId="0" builtinId="0"/>
    <cellStyle name="Normal 2" xfId="2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67</xdr:row>
      <xdr:rowOff>149679</xdr:rowOff>
    </xdr:from>
    <xdr:to>
      <xdr:col>2</xdr:col>
      <xdr:colOff>1578427</xdr:colOff>
      <xdr:row>73</xdr:row>
      <xdr:rowOff>66674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8856" y="13212536"/>
          <a:ext cx="3633107" cy="150903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1000"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1651905</xdr:colOff>
      <xdr:row>67</xdr:row>
      <xdr:rowOff>122465</xdr:rowOff>
    </xdr:from>
    <xdr:to>
      <xdr:col>4</xdr:col>
      <xdr:colOff>1318530</xdr:colOff>
      <xdr:row>73</xdr:row>
      <xdr:rowOff>57150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4080" y="12552590"/>
          <a:ext cx="3771900" cy="15348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61230</xdr:colOff>
      <xdr:row>67</xdr:row>
      <xdr:rowOff>104777</xdr:rowOff>
    </xdr:from>
    <xdr:to>
      <xdr:col>7</xdr:col>
      <xdr:colOff>1100816</xdr:colOff>
      <xdr:row>73</xdr:row>
      <xdr:rowOff>47625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909830" y="12534902"/>
          <a:ext cx="3611336" cy="1543048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1223282</xdr:colOff>
      <xdr:row>67</xdr:row>
      <xdr:rowOff>118382</xdr:rowOff>
    </xdr:from>
    <xdr:to>
      <xdr:col>10</xdr:col>
      <xdr:colOff>204107</xdr:colOff>
      <xdr:row>73</xdr:row>
      <xdr:rowOff>42183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643632" y="12548507"/>
          <a:ext cx="3981450" cy="152400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</a:t>
          </a:r>
          <a:endParaRPr lang="es-MX" sz="1000">
            <a:effectLst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108858</xdr:colOff>
      <xdr:row>0</xdr:row>
      <xdr:rowOff>204106</xdr:rowOff>
    </xdr:from>
    <xdr:to>
      <xdr:col>2</xdr:col>
      <xdr:colOff>1333500</xdr:colOff>
      <xdr:row>4</xdr:row>
      <xdr:rowOff>149679</xdr:rowOff>
    </xdr:to>
    <xdr:pic>
      <xdr:nvPicPr>
        <xdr:cNvPr id="9" name="2 Imagen" descr="Zacatecas - Trabajemos Diferen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204106"/>
          <a:ext cx="3061607" cy="925287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7</xdr:col>
      <xdr:colOff>1564822</xdr:colOff>
      <xdr:row>0</xdr:row>
      <xdr:rowOff>189441</xdr:rowOff>
    </xdr:from>
    <xdr:to>
      <xdr:col>9</xdr:col>
      <xdr:colOff>1496786</xdr:colOff>
      <xdr:row>4</xdr:row>
      <xdr:rowOff>81642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7893" y="189441"/>
          <a:ext cx="3347357" cy="871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77639</xdr:colOff>
      <xdr:row>56</xdr:row>
      <xdr:rowOff>44824</xdr:rowOff>
    </xdr:from>
    <xdr:to>
      <xdr:col>2</xdr:col>
      <xdr:colOff>1389530</xdr:colOff>
      <xdr:row>64</xdr:row>
      <xdr:rowOff>70052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7639" y="11455774"/>
          <a:ext cx="3655041" cy="145397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900">
            <a:effectLst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1467966</xdr:colOff>
      <xdr:row>56</xdr:row>
      <xdr:rowOff>44824</xdr:rowOff>
    </xdr:from>
    <xdr:to>
      <xdr:col>5</xdr:col>
      <xdr:colOff>257735</xdr:colOff>
      <xdr:row>64</xdr:row>
      <xdr:rowOff>56029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1116" y="11455774"/>
          <a:ext cx="3590369" cy="143995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347382</xdr:colOff>
      <xdr:row>56</xdr:row>
      <xdr:rowOff>44824</xdr:rowOff>
    </xdr:from>
    <xdr:to>
      <xdr:col>7</xdr:col>
      <xdr:colOff>1748117</xdr:colOff>
      <xdr:row>64</xdr:row>
      <xdr:rowOff>48681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91132" y="11808199"/>
          <a:ext cx="3722454" cy="1420701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1837764</xdr:colOff>
      <xdr:row>56</xdr:row>
      <xdr:rowOff>44824</xdr:rowOff>
    </xdr:from>
    <xdr:to>
      <xdr:col>10</xdr:col>
      <xdr:colOff>246530</xdr:colOff>
      <xdr:row>64</xdr:row>
      <xdr:rowOff>52046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305614" y="11455774"/>
          <a:ext cx="3685616" cy="143597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900">
            <a:effectLst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202406</xdr:rowOff>
    </xdr:from>
    <xdr:to>
      <xdr:col>2</xdr:col>
      <xdr:colOff>916781</xdr:colOff>
      <xdr:row>5</xdr:row>
      <xdr:rowOff>154780</xdr:rowOff>
    </xdr:to>
    <xdr:pic>
      <xdr:nvPicPr>
        <xdr:cNvPr id="8" name="2 Imagen" descr="Zacatecas - Trabajemos Diferent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2406"/>
          <a:ext cx="3119437" cy="1023937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7</xdr:col>
      <xdr:colOff>1881186</xdr:colOff>
      <xdr:row>1</xdr:row>
      <xdr:rowOff>47628</xdr:rowOff>
    </xdr:from>
    <xdr:to>
      <xdr:col>9</xdr:col>
      <xdr:colOff>1345406</xdr:colOff>
      <xdr:row>5</xdr:row>
      <xdr:rowOff>117969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655" y="297659"/>
          <a:ext cx="3226595" cy="891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48</xdr:row>
      <xdr:rowOff>0</xdr:rowOff>
    </xdr:from>
    <xdr:to>
      <xdr:col>2</xdr:col>
      <xdr:colOff>1945821</xdr:colOff>
      <xdr:row>51</xdr:row>
      <xdr:rowOff>515710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428" y="9877425"/>
          <a:ext cx="2920093" cy="143011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900">
            <a:effectLst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2027463</xdr:colOff>
      <xdr:row>48</xdr:row>
      <xdr:rowOff>13607</xdr:rowOff>
    </xdr:from>
    <xdr:to>
      <xdr:col>3</xdr:col>
      <xdr:colOff>1115785</xdr:colOff>
      <xdr:row>51</xdr:row>
      <xdr:rowOff>530679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056163" y="9891032"/>
          <a:ext cx="3126922" cy="143147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1211035</xdr:colOff>
      <xdr:row>48</xdr:row>
      <xdr:rowOff>13608</xdr:rowOff>
    </xdr:from>
    <xdr:to>
      <xdr:col>5</xdr:col>
      <xdr:colOff>1374321</xdr:colOff>
      <xdr:row>51</xdr:row>
      <xdr:rowOff>530680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278335" y="9891033"/>
          <a:ext cx="2925536" cy="1431472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68037</xdr:colOff>
      <xdr:row>48</xdr:row>
      <xdr:rowOff>13608</xdr:rowOff>
    </xdr:from>
    <xdr:to>
      <xdr:col>8</xdr:col>
      <xdr:colOff>171451</xdr:colOff>
      <xdr:row>51</xdr:row>
      <xdr:rowOff>536124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268066" y="9561020"/>
          <a:ext cx="2860061" cy="143019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900">
            <a:effectLst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224119</xdr:colOff>
      <xdr:row>0</xdr:row>
      <xdr:rowOff>156883</xdr:rowOff>
    </xdr:from>
    <xdr:to>
      <xdr:col>2</xdr:col>
      <xdr:colOff>1893796</xdr:colOff>
      <xdr:row>4</xdr:row>
      <xdr:rowOff>22412</xdr:rowOff>
    </xdr:to>
    <xdr:pic>
      <xdr:nvPicPr>
        <xdr:cNvPr id="8" name="2 Imagen" descr="Zacatecas - Trabajemos Diferent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156883"/>
          <a:ext cx="2700618" cy="851647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593912</xdr:colOff>
      <xdr:row>1</xdr:row>
      <xdr:rowOff>66993</xdr:rowOff>
    </xdr:from>
    <xdr:to>
      <xdr:col>7</xdr:col>
      <xdr:colOff>1030942</xdr:colOff>
      <xdr:row>5</xdr:row>
      <xdr:rowOff>51898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9206" y="313522"/>
          <a:ext cx="2117912" cy="75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54</xdr:row>
      <xdr:rowOff>17318</xdr:rowOff>
    </xdr:from>
    <xdr:to>
      <xdr:col>2</xdr:col>
      <xdr:colOff>1506681</xdr:colOff>
      <xdr:row>58</xdr:row>
      <xdr:rowOff>440531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3344" y="11149662"/>
          <a:ext cx="3375962" cy="144715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1000">
            <a:effectLst/>
          </a:endParaRPr>
        </a:p>
        <a:p>
          <a:pPr algn="ctr"/>
          <a:endParaRPr lang="es-ES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1575966</xdr:colOff>
      <xdr:row>54</xdr:row>
      <xdr:rowOff>0</xdr:rowOff>
    </xdr:from>
    <xdr:to>
      <xdr:col>4</xdr:col>
      <xdr:colOff>1125680</xdr:colOff>
      <xdr:row>58</xdr:row>
      <xdr:rowOff>420460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528591" y="10553700"/>
          <a:ext cx="3464489" cy="14586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1194962</xdr:colOff>
      <xdr:row>54</xdr:row>
      <xdr:rowOff>0</xdr:rowOff>
    </xdr:from>
    <xdr:to>
      <xdr:col>7</xdr:col>
      <xdr:colOff>1091046</xdr:colOff>
      <xdr:row>58</xdr:row>
      <xdr:rowOff>428623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62362" y="10553700"/>
          <a:ext cx="3506059" cy="1466848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1194963</xdr:colOff>
      <xdr:row>54</xdr:row>
      <xdr:rowOff>0</xdr:rowOff>
    </xdr:from>
    <xdr:to>
      <xdr:col>10</xdr:col>
      <xdr:colOff>207818</xdr:colOff>
      <xdr:row>58</xdr:row>
      <xdr:rowOff>409576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672338" y="10553700"/>
          <a:ext cx="3489605" cy="144780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1000">
            <a:effectLst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119062</xdr:colOff>
      <xdr:row>1</xdr:row>
      <xdr:rowOff>0</xdr:rowOff>
    </xdr:from>
    <xdr:to>
      <xdr:col>2</xdr:col>
      <xdr:colOff>1273969</xdr:colOff>
      <xdr:row>3</xdr:row>
      <xdr:rowOff>238125</xdr:rowOff>
    </xdr:to>
    <xdr:pic>
      <xdr:nvPicPr>
        <xdr:cNvPr id="8" name="2 Imagen" descr="Zacatecas - Trabajemos Diferente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0031"/>
          <a:ext cx="2797969" cy="738188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7</xdr:col>
      <xdr:colOff>1702594</xdr:colOff>
      <xdr:row>1</xdr:row>
      <xdr:rowOff>0</xdr:rowOff>
    </xdr:from>
    <xdr:to>
      <xdr:col>9</xdr:col>
      <xdr:colOff>941599</xdr:colOff>
      <xdr:row>4</xdr:row>
      <xdr:rowOff>60154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094" y="250031"/>
          <a:ext cx="2727536" cy="810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52</xdr:row>
      <xdr:rowOff>33618</xdr:rowOff>
    </xdr:from>
    <xdr:to>
      <xdr:col>5</xdr:col>
      <xdr:colOff>170490</xdr:colOff>
      <xdr:row>57</xdr:row>
      <xdr:rowOff>96290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755" y="11930343"/>
          <a:ext cx="3629185" cy="145332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1000">
            <a:effectLst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336175</xdr:colOff>
      <xdr:row>52</xdr:row>
      <xdr:rowOff>33618</xdr:rowOff>
    </xdr:from>
    <xdr:to>
      <xdr:col>8</xdr:col>
      <xdr:colOff>24411</xdr:colOff>
      <xdr:row>57</xdr:row>
      <xdr:rowOff>113980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36625" y="11930343"/>
          <a:ext cx="3603011" cy="147101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156882</xdr:colOff>
      <xdr:row>52</xdr:row>
      <xdr:rowOff>22412</xdr:rowOff>
    </xdr:from>
    <xdr:to>
      <xdr:col>13</xdr:col>
      <xdr:colOff>271983</xdr:colOff>
      <xdr:row>57</xdr:row>
      <xdr:rowOff>110937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72107" y="11919137"/>
          <a:ext cx="3620301" cy="1479175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414618</xdr:colOff>
      <xdr:row>52</xdr:row>
      <xdr:rowOff>33618</xdr:rowOff>
    </xdr:from>
    <xdr:to>
      <xdr:col>16</xdr:col>
      <xdr:colOff>34978</xdr:colOff>
      <xdr:row>57</xdr:row>
      <xdr:rowOff>103096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1435043" y="11930343"/>
          <a:ext cx="3630385" cy="146012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1000">
            <a:effectLst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68036</xdr:colOff>
      <xdr:row>1</xdr:row>
      <xdr:rowOff>0</xdr:rowOff>
    </xdr:from>
    <xdr:to>
      <xdr:col>4</xdr:col>
      <xdr:colOff>1238250</xdr:colOff>
      <xdr:row>5</xdr:row>
      <xdr:rowOff>217714</xdr:rowOff>
    </xdr:to>
    <xdr:pic>
      <xdr:nvPicPr>
        <xdr:cNvPr id="8" name="2 Imagen" descr="Zacatecas - Trabajemos Diferent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244929"/>
          <a:ext cx="3007179" cy="99332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285751</xdr:colOff>
      <xdr:row>0</xdr:row>
      <xdr:rowOff>224640</xdr:rowOff>
    </xdr:from>
    <xdr:to>
      <xdr:col>15</xdr:col>
      <xdr:colOff>884465</xdr:colOff>
      <xdr:row>5</xdr:row>
      <xdr:rowOff>95250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1144" y="224640"/>
          <a:ext cx="3238500" cy="891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38</xdr:row>
      <xdr:rowOff>86589</xdr:rowOff>
    </xdr:from>
    <xdr:to>
      <xdr:col>2</xdr:col>
      <xdr:colOff>1922318</xdr:colOff>
      <xdr:row>42</xdr:row>
      <xdr:rowOff>489359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8155" y="7916139"/>
          <a:ext cx="2651413" cy="155529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+mn-lt"/>
            </a:rPr>
            <a:t>Elaboró.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+mn-lt"/>
            </a:rPr>
            <a:t/>
          </a:r>
          <a:br>
            <a:rPr lang="es-ES" sz="900" baseline="0">
              <a:solidFill>
                <a:sysClr val="windowText" lastClr="000000"/>
              </a:solidFill>
              <a:latin typeface="+mn-lt"/>
            </a:rPr>
          </a:br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 eaLnBrk="1" fontAlgn="auto" latinLnBrk="0" hangingPunct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</a:t>
          </a:r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COORDINADOR ADMINISTRATIVO</a:t>
          </a:r>
          <a:endParaRPr lang="es-MX" sz="900">
            <a:effectLst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2</xdr:col>
      <xdr:colOff>1974292</xdr:colOff>
      <xdr:row>38</xdr:row>
      <xdr:rowOff>86591</xdr:rowOff>
    </xdr:from>
    <xdr:to>
      <xdr:col>3</xdr:col>
      <xdr:colOff>987135</xdr:colOff>
      <xdr:row>42</xdr:row>
      <xdr:rowOff>489732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831542" y="7849466"/>
          <a:ext cx="2641868" cy="155566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+mn-lt"/>
            </a:rPr>
            <a:t>Vo.Bo.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3</xdr:col>
      <xdr:colOff>1056439</xdr:colOff>
      <xdr:row>38</xdr:row>
      <xdr:rowOff>69272</xdr:rowOff>
    </xdr:from>
    <xdr:to>
      <xdr:col>5</xdr:col>
      <xdr:colOff>1091045</xdr:colOff>
      <xdr:row>42</xdr:row>
      <xdr:rowOff>497895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542714" y="7832147"/>
          <a:ext cx="2596831" cy="1581148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+mn-lt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+mn-lt"/>
            </a:rPr>
            <a:t> Bo.</a:t>
          </a:r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5</xdr:col>
      <xdr:colOff>1160317</xdr:colOff>
      <xdr:row>38</xdr:row>
      <xdr:rowOff>103908</xdr:rowOff>
    </xdr:from>
    <xdr:to>
      <xdr:col>7</xdr:col>
      <xdr:colOff>1229590</xdr:colOff>
      <xdr:row>42</xdr:row>
      <xdr:rowOff>478847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208817" y="7866783"/>
          <a:ext cx="2755323" cy="152746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Autorizó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900">
            <a:effectLst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257175</xdr:colOff>
      <xdr:row>1</xdr:row>
      <xdr:rowOff>85724</xdr:rowOff>
    </xdr:from>
    <xdr:to>
      <xdr:col>2</xdr:col>
      <xdr:colOff>1485900</xdr:colOff>
      <xdr:row>3</xdr:row>
      <xdr:rowOff>190499</xdr:rowOff>
    </xdr:to>
    <xdr:pic>
      <xdr:nvPicPr>
        <xdr:cNvPr id="7" name="2 Imagen" descr="Zacatecas - Trabajemos Diferent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33374"/>
          <a:ext cx="2009775" cy="60007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6</xdr:col>
      <xdr:colOff>323850</xdr:colOff>
      <xdr:row>1</xdr:row>
      <xdr:rowOff>98540</xdr:rowOff>
    </xdr:from>
    <xdr:to>
      <xdr:col>7</xdr:col>
      <xdr:colOff>1104901</xdr:colOff>
      <xdr:row>3</xdr:row>
      <xdr:rowOff>172899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46190"/>
          <a:ext cx="2200276" cy="569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51</xdr:row>
      <xdr:rowOff>165848</xdr:rowOff>
    </xdr:from>
    <xdr:to>
      <xdr:col>3</xdr:col>
      <xdr:colOff>152400</xdr:colOff>
      <xdr:row>56</xdr:row>
      <xdr:rowOff>7844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0342" y="10018508"/>
          <a:ext cx="3091478" cy="113739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  COORDINADOR ADMINISTRATIVO</a:t>
          </a:r>
          <a:endParaRPr lang="es-MX" sz="900">
            <a:effectLst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201692</xdr:colOff>
      <xdr:row>52</xdr:row>
      <xdr:rowOff>0</xdr:rowOff>
    </xdr:from>
    <xdr:to>
      <xdr:col>5</xdr:col>
      <xdr:colOff>1255058</xdr:colOff>
      <xdr:row>55</xdr:row>
      <xdr:rowOff>526677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181112" y="10027920"/>
          <a:ext cx="3049806" cy="1121037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1299883</xdr:colOff>
      <xdr:row>52</xdr:row>
      <xdr:rowOff>0</xdr:rowOff>
    </xdr:from>
    <xdr:to>
      <xdr:col>7</xdr:col>
      <xdr:colOff>257736</xdr:colOff>
      <xdr:row>55</xdr:row>
      <xdr:rowOff>155202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275743" y="10027920"/>
          <a:ext cx="3095513" cy="1122942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302559</xdr:colOff>
      <xdr:row>52</xdr:row>
      <xdr:rowOff>11206</xdr:rowOff>
    </xdr:from>
    <xdr:to>
      <xdr:col>9</xdr:col>
      <xdr:colOff>212911</xdr:colOff>
      <xdr:row>55</xdr:row>
      <xdr:rowOff>155202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416079" y="10039126"/>
          <a:ext cx="3103132" cy="111173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900">
            <a:effectLst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485917</xdr:colOff>
      <xdr:row>1</xdr:row>
      <xdr:rowOff>142881</xdr:rowOff>
    </xdr:from>
    <xdr:to>
      <xdr:col>9</xdr:col>
      <xdr:colOff>67902</xdr:colOff>
      <xdr:row>5</xdr:row>
      <xdr:rowOff>71437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167" y="392912"/>
          <a:ext cx="2689516" cy="75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119063</xdr:colOff>
      <xdr:row>1</xdr:row>
      <xdr:rowOff>154783</xdr:rowOff>
    </xdr:from>
    <xdr:to>
      <xdr:col>2</xdr:col>
      <xdr:colOff>1131093</xdr:colOff>
      <xdr:row>5</xdr:row>
      <xdr:rowOff>47625</xdr:rowOff>
    </xdr:to>
    <xdr:pic>
      <xdr:nvPicPr>
        <xdr:cNvPr id="9" name="2 Imagen" descr="Zacatecas - Trabajemos Diferent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404814"/>
          <a:ext cx="2643186" cy="714374"/>
        </a:xfrm>
        <a:prstGeom prst="rect">
          <a:avLst/>
        </a:prstGeom>
        <a:noFill/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51</xdr:row>
      <xdr:rowOff>165848</xdr:rowOff>
    </xdr:from>
    <xdr:to>
      <xdr:col>3</xdr:col>
      <xdr:colOff>152400</xdr:colOff>
      <xdr:row>56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0342" y="10776698"/>
          <a:ext cx="3007658" cy="114692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JUAN DE DIOS FERNÁNDEZ OROZCO            </a:t>
          </a:r>
          <a:endParaRPr lang="es-MX" sz="900">
            <a:effectLst/>
          </a:endParaRPr>
        </a:p>
        <a:p>
          <a:pPr algn="ctr" eaLnBrk="1" fontAlgn="auto" latinLnBrk="0" hangingPunct="1"/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COORDINADOR ADMINISTRATIVO</a:t>
          </a:r>
          <a:endParaRPr lang="es-MX" sz="900">
            <a:effectLst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201692</xdr:colOff>
      <xdr:row>52</xdr:row>
      <xdr:rowOff>0</xdr:rowOff>
    </xdr:from>
    <xdr:to>
      <xdr:col>5</xdr:col>
      <xdr:colOff>1255058</xdr:colOff>
      <xdr:row>55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097292" y="10791825"/>
          <a:ext cx="2996466" cy="112675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1299883</xdr:colOff>
      <xdr:row>52</xdr:row>
      <xdr:rowOff>0</xdr:rowOff>
    </xdr:from>
    <xdr:to>
      <xdr:col>7</xdr:col>
      <xdr:colOff>257736</xdr:colOff>
      <xdr:row>55</xdr:row>
      <xdr:rowOff>155202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38583" y="10791825"/>
          <a:ext cx="2986928" cy="1126752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302559</xdr:colOff>
      <xdr:row>52</xdr:row>
      <xdr:rowOff>11206</xdr:rowOff>
    </xdr:from>
    <xdr:to>
      <xdr:col>9</xdr:col>
      <xdr:colOff>212911</xdr:colOff>
      <xdr:row>55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9170334" y="10803031"/>
          <a:ext cx="3015502" cy="111554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   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DIRECTOR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 </a:t>
          </a:r>
          <a:endParaRPr lang="es-MX" sz="900">
            <a:effectLst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169334</xdr:colOff>
      <xdr:row>0</xdr:row>
      <xdr:rowOff>222249</xdr:rowOff>
    </xdr:from>
    <xdr:to>
      <xdr:col>2</xdr:col>
      <xdr:colOff>762000</xdr:colOff>
      <xdr:row>4</xdr:row>
      <xdr:rowOff>8465</xdr:rowOff>
    </xdr:to>
    <xdr:pic>
      <xdr:nvPicPr>
        <xdr:cNvPr id="6" name="2 Imagen" descr="Zacatecas - Trabajemos Diferent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222249"/>
          <a:ext cx="2233083" cy="759883"/>
        </a:xfrm>
        <a:prstGeom prst="rect">
          <a:avLst/>
        </a:prstGeom>
        <a:noFill/>
        <a:extLst/>
      </xdr:spPr>
    </xdr:pic>
    <xdr:clientData/>
  </xdr:twoCellAnchor>
  <xdr:oneCellAnchor>
    <xdr:from>
      <xdr:col>3</xdr:col>
      <xdr:colOff>1268902</xdr:colOff>
      <xdr:row>24</xdr:row>
      <xdr:rowOff>63500</xdr:rowOff>
    </xdr:from>
    <xdr:ext cx="4170932" cy="1158331"/>
    <xdr:sp macro="" textlink="">
      <xdr:nvSpPr>
        <xdr:cNvPr id="8" name="Rectángulo 7"/>
        <xdr:cNvSpPr/>
      </xdr:nvSpPr>
      <xdr:spPr>
        <a:xfrm>
          <a:off x="4168735" y="4233333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7</xdr:col>
      <xdr:colOff>211634</xdr:colOff>
      <xdr:row>0</xdr:row>
      <xdr:rowOff>208237</xdr:rowOff>
    </xdr:from>
    <xdr:to>
      <xdr:col>8</xdr:col>
      <xdr:colOff>1195917</xdr:colOff>
      <xdr:row>3</xdr:row>
      <xdr:rowOff>169334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051" y="208237"/>
          <a:ext cx="2698783" cy="691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view="pageBreakPreview" zoomScale="70" zoomScaleNormal="70" zoomScaleSheetLayoutView="70" zoomScalePageLayoutView="80" workbookViewId="0">
      <selection activeCell="N31" sqref="N29:Q31"/>
    </sheetView>
  </sheetViews>
  <sheetFormatPr baseColWidth="10" defaultColWidth="11.42578125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3.7109375" style="5" customWidth="1"/>
    <col min="6" max="6" width="11" style="52" customWidth="1"/>
    <col min="7" max="8" width="27.5703125" style="5" customWidth="1"/>
    <col min="9" max="10" width="23.7109375" style="5" customWidth="1"/>
    <col min="11" max="11" width="4.85546875" style="9" customWidth="1"/>
    <col min="12" max="12" width="1.7109375" style="6" customWidth="1"/>
    <col min="13" max="13" width="23.28515625" style="5" customWidth="1"/>
    <col min="14" max="14" width="12.85546875" style="5" bestFit="1" customWidth="1"/>
    <col min="15" max="15" width="22.28515625" style="5" customWidth="1"/>
    <col min="16" max="16384" width="11.42578125" style="5"/>
  </cols>
  <sheetData>
    <row r="1" spans="1:12" ht="20.100000000000001" customHeight="1" x14ac:dyDescent="0.3">
      <c r="A1" s="328" t="s">
        <v>210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4"/>
    </row>
    <row r="2" spans="1:12" ht="20.100000000000001" customHeight="1" x14ac:dyDescent="0.3">
      <c r="A2" s="328" t="s">
        <v>196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2" ht="20.100000000000001" customHeight="1" x14ac:dyDescent="0.3">
      <c r="A3" s="328" t="s">
        <v>205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2" ht="20.100000000000001" customHeight="1" x14ac:dyDescent="0.3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1:12" ht="20.100000000000001" customHeight="1" x14ac:dyDescent="0.3">
      <c r="A5" s="330" t="s">
        <v>215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2" ht="3" customHeight="1" x14ac:dyDescent="0.2">
      <c r="A6" s="7"/>
      <c r="B6" s="7"/>
      <c r="C6" s="7"/>
      <c r="D6" s="7"/>
      <c r="E6" s="7"/>
      <c r="F6" s="8"/>
      <c r="G6" s="7"/>
      <c r="H6" s="7"/>
      <c r="I6" s="7"/>
      <c r="J6" s="7"/>
      <c r="K6" s="5"/>
      <c r="L6" s="4"/>
    </row>
    <row r="7" spans="1:12" ht="3" customHeight="1" thickBot="1" x14ac:dyDescent="0.25">
      <c r="A7" s="7"/>
      <c r="B7" s="7"/>
      <c r="C7" s="7"/>
      <c r="D7" s="7"/>
      <c r="E7" s="7"/>
      <c r="F7" s="8"/>
      <c r="G7" s="7"/>
      <c r="H7" s="7"/>
      <c r="I7" s="7"/>
      <c r="J7" s="7"/>
    </row>
    <row r="8" spans="1:12" s="11" customFormat="1" ht="30" customHeight="1" thickBot="1" x14ac:dyDescent="0.3">
      <c r="A8" s="334"/>
      <c r="B8" s="336" t="s">
        <v>1</v>
      </c>
      <c r="C8" s="336"/>
      <c r="D8" s="338" t="s">
        <v>2</v>
      </c>
      <c r="E8" s="339"/>
      <c r="F8" s="340"/>
      <c r="G8" s="336" t="s">
        <v>1</v>
      </c>
      <c r="H8" s="342"/>
      <c r="I8" s="331" t="s">
        <v>2</v>
      </c>
      <c r="J8" s="332"/>
      <c r="K8" s="333"/>
      <c r="L8" s="10"/>
    </row>
    <row r="9" spans="1:12" s="11" customFormat="1" ht="30" customHeight="1" thickBot="1" x14ac:dyDescent="0.3">
      <c r="A9" s="335"/>
      <c r="B9" s="337"/>
      <c r="C9" s="337"/>
      <c r="D9" s="12">
        <v>2018</v>
      </c>
      <c r="E9" s="12">
        <v>2017</v>
      </c>
      <c r="F9" s="341"/>
      <c r="G9" s="337"/>
      <c r="H9" s="343"/>
      <c r="I9" s="12">
        <v>2018</v>
      </c>
      <c r="J9" s="344">
        <v>2017</v>
      </c>
      <c r="K9" s="345"/>
      <c r="L9" s="10"/>
    </row>
    <row r="10" spans="1:12" ht="3" customHeight="1" x14ac:dyDescent="0.2">
      <c r="A10" s="13"/>
      <c r="B10" s="14"/>
      <c r="C10" s="14"/>
      <c r="D10" s="14"/>
      <c r="E10" s="14"/>
      <c r="F10" s="15"/>
      <c r="G10" s="14"/>
      <c r="H10" s="14"/>
      <c r="I10" s="14"/>
      <c r="J10" s="14"/>
      <c r="K10" s="16"/>
      <c r="L10" s="4"/>
    </row>
    <row r="11" spans="1:12" ht="3" customHeight="1" x14ac:dyDescent="0.2">
      <c r="A11" s="17"/>
      <c r="B11" s="7"/>
      <c r="C11" s="7"/>
      <c r="D11" s="7"/>
      <c r="E11" s="7"/>
      <c r="F11" s="8"/>
      <c r="G11" s="7"/>
      <c r="H11" s="7"/>
      <c r="I11" s="7"/>
      <c r="J11" s="7"/>
      <c r="K11" s="18"/>
    </row>
    <row r="12" spans="1:12" ht="15" customHeight="1" x14ac:dyDescent="0.25">
      <c r="A12" s="19"/>
      <c r="B12" s="327" t="s">
        <v>3</v>
      </c>
      <c r="C12" s="327"/>
      <c r="D12" s="20"/>
      <c r="E12" s="21"/>
      <c r="F12" s="22"/>
      <c r="G12" s="327" t="s">
        <v>4</v>
      </c>
      <c r="H12" s="327"/>
      <c r="I12" s="23"/>
      <c r="J12" s="23"/>
      <c r="K12" s="24"/>
    </row>
    <row r="13" spans="1:12" ht="5.0999999999999996" customHeight="1" x14ac:dyDescent="0.25">
      <c r="A13" s="19"/>
      <c r="B13" s="25"/>
      <c r="C13" s="23"/>
      <c r="D13" s="26"/>
      <c r="E13" s="26"/>
      <c r="F13" s="22"/>
      <c r="G13" s="25"/>
      <c r="H13" s="23"/>
      <c r="I13" s="27"/>
      <c r="J13" s="27"/>
      <c r="K13" s="24"/>
    </row>
    <row r="14" spans="1:12" ht="15" customHeight="1" x14ac:dyDescent="0.25">
      <c r="A14" s="19"/>
      <c r="B14" s="321" t="s">
        <v>5</v>
      </c>
      <c r="C14" s="321"/>
      <c r="D14" s="26"/>
      <c r="E14" s="26"/>
      <c r="F14" s="22"/>
      <c r="G14" s="321" t="s">
        <v>6</v>
      </c>
      <c r="H14" s="321"/>
      <c r="I14" s="26"/>
      <c r="J14" s="26"/>
      <c r="K14" s="24"/>
    </row>
    <row r="15" spans="1:12" ht="5.0999999999999996" customHeight="1" x14ac:dyDescent="0.25">
      <c r="A15" s="19"/>
      <c r="B15" s="28"/>
      <c r="C15" s="29"/>
      <c r="D15" s="26"/>
      <c r="E15" s="26"/>
      <c r="F15" s="22"/>
      <c r="G15" s="28"/>
      <c r="H15" s="29"/>
      <c r="I15" s="26"/>
      <c r="J15" s="26"/>
      <c r="K15" s="24"/>
    </row>
    <row r="16" spans="1:12" ht="15" customHeight="1" x14ac:dyDescent="0.25">
      <c r="A16" s="19"/>
      <c r="B16" s="325" t="s">
        <v>7</v>
      </c>
      <c r="C16" s="325"/>
      <c r="D16" s="30">
        <v>16523855.109999999</v>
      </c>
      <c r="E16" s="30">
        <v>24195815.530000001</v>
      </c>
      <c r="F16" s="22"/>
      <c r="G16" s="325" t="s">
        <v>8</v>
      </c>
      <c r="H16" s="325"/>
      <c r="I16" s="30">
        <v>4112034.4200000004</v>
      </c>
      <c r="J16" s="30">
        <v>5074512.26</v>
      </c>
      <c r="K16" s="24"/>
    </row>
    <row r="17" spans="1:16" ht="15" customHeight="1" x14ac:dyDescent="0.25">
      <c r="A17" s="19"/>
      <c r="B17" s="325" t="s">
        <v>9</v>
      </c>
      <c r="C17" s="325"/>
      <c r="D17" s="30">
        <v>10615506.24</v>
      </c>
      <c r="E17" s="30">
        <v>3149021.58</v>
      </c>
      <c r="F17" s="22"/>
      <c r="G17" s="325" t="s">
        <v>10</v>
      </c>
      <c r="H17" s="325"/>
      <c r="I17" s="30">
        <v>0</v>
      </c>
      <c r="J17" s="30">
        <v>0</v>
      </c>
      <c r="K17" s="24"/>
    </row>
    <row r="18" spans="1:16" ht="15" customHeight="1" x14ac:dyDescent="0.25">
      <c r="A18" s="19"/>
      <c r="B18" s="325" t="s">
        <v>11</v>
      </c>
      <c r="C18" s="325"/>
      <c r="D18" s="30">
        <v>1131692.1599999999</v>
      </c>
      <c r="E18" s="30">
        <v>133957.53</v>
      </c>
      <c r="F18" s="22"/>
      <c r="G18" s="325" t="s">
        <v>12</v>
      </c>
      <c r="H18" s="325"/>
      <c r="I18" s="30">
        <v>0</v>
      </c>
      <c r="J18" s="30">
        <v>0</v>
      </c>
      <c r="K18" s="24"/>
    </row>
    <row r="19" spans="1:16" ht="15" customHeight="1" x14ac:dyDescent="0.25">
      <c r="A19" s="19"/>
      <c r="B19" s="325" t="s">
        <v>13</v>
      </c>
      <c r="C19" s="325"/>
      <c r="D19" s="30">
        <v>0</v>
      </c>
      <c r="E19" s="30">
        <v>0</v>
      </c>
      <c r="F19" s="22"/>
      <c r="G19" s="325" t="s">
        <v>14</v>
      </c>
      <c r="H19" s="325"/>
      <c r="I19" s="30">
        <v>0</v>
      </c>
      <c r="J19" s="30">
        <v>0</v>
      </c>
      <c r="K19" s="24"/>
    </row>
    <row r="20" spans="1:16" ht="15" customHeight="1" x14ac:dyDescent="0.25">
      <c r="A20" s="19"/>
      <c r="B20" s="325" t="s">
        <v>15</v>
      </c>
      <c r="C20" s="325"/>
      <c r="D20" s="30">
        <v>0</v>
      </c>
      <c r="E20" s="30">
        <v>0</v>
      </c>
      <c r="F20" s="22"/>
      <c r="G20" s="325" t="s">
        <v>16</v>
      </c>
      <c r="H20" s="325"/>
      <c r="I20" s="30">
        <v>0</v>
      </c>
      <c r="J20" s="30">
        <v>0</v>
      </c>
      <c r="K20" s="24"/>
    </row>
    <row r="21" spans="1:16" ht="29.25" customHeight="1" x14ac:dyDescent="0.25">
      <c r="A21" s="19"/>
      <c r="B21" s="325" t="s">
        <v>17</v>
      </c>
      <c r="C21" s="325"/>
      <c r="D21" s="30">
        <v>0</v>
      </c>
      <c r="E21" s="30">
        <v>0</v>
      </c>
      <c r="F21" s="22"/>
      <c r="G21" s="325" t="s">
        <v>18</v>
      </c>
      <c r="H21" s="325"/>
      <c r="I21" s="30">
        <v>0</v>
      </c>
      <c r="J21" s="30">
        <v>0</v>
      </c>
      <c r="K21" s="24"/>
    </row>
    <row r="22" spans="1:16" ht="15" customHeight="1" x14ac:dyDescent="0.25">
      <c r="A22" s="19"/>
      <c r="B22" s="325" t="s">
        <v>19</v>
      </c>
      <c r="C22" s="325"/>
      <c r="D22" s="30"/>
      <c r="E22" s="30">
        <v>0</v>
      </c>
      <c r="F22" s="22"/>
      <c r="G22" s="325" t="s">
        <v>20</v>
      </c>
      <c r="H22" s="325"/>
      <c r="I22" s="30">
        <v>56819.62</v>
      </c>
      <c r="J22" s="30">
        <v>21466160.289999999</v>
      </c>
      <c r="K22" s="24"/>
    </row>
    <row r="23" spans="1:16" ht="15" customHeight="1" x14ac:dyDescent="0.25">
      <c r="A23" s="19"/>
      <c r="B23" s="31"/>
      <c r="C23" s="32"/>
      <c r="D23" s="33"/>
      <c r="E23" s="33"/>
      <c r="F23" s="22"/>
      <c r="G23" s="325" t="s">
        <v>21</v>
      </c>
      <c r="H23" s="325"/>
      <c r="I23" s="30">
        <v>27331.16</v>
      </c>
      <c r="J23" s="30">
        <v>27331.16</v>
      </c>
      <c r="K23" s="24"/>
    </row>
    <row r="24" spans="1:16" ht="15" customHeight="1" x14ac:dyDescent="0.25">
      <c r="A24" s="34"/>
      <c r="B24" s="321" t="s">
        <v>22</v>
      </c>
      <c r="C24" s="321"/>
      <c r="D24" s="35">
        <f>SUM(D16:D22)</f>
        <v>28271053.510000002</v>
      </c>
      <c r="E24" s="35">
        <f>SUM(E16:E22)</f>
        <v>27478794.640000001</v>
      </c>
      <c r="F24" s="36"/>
      <c r="G24" s="25"/>
      <c r="H24" s="23"/>
      <c r="I24" s="37"/>
      <c r="J24" s="37"/>
      <c r="K24" s="24"/>
    </row>
    <row r="25" spans="1:16" ht="15" customHeight="1" x14ac:dyDescent="0.25">
      <c r="A25" s="34"/>
      <c r="B25" s="25"/>
      <c r="C25" s="38"/>
      <c r="D25" s="37"/>
      <c r="E25" s="37"/>
      <c r="F25" s="36"/>
      <c r="G25" s="321" t="s">
        <v>23</v>
      </c>
      <c r="H25" s="321"/>
      <c r="I25" s="35">
        <f>SUM(I16:I23)</f>
        <v>4196185.2</v>
      </c>
      <c r="J25" s="35">
        <f>SUM(J16:J23)</f>
        <v>26568003.709999997</v>
      </c>
      <c r="K25" s="24"/>
    </row>
    <row r="26" spans="1:16" ht="15" customHeight="1" x14ac:dyDescent="0.25">
      <c r="A26" s="19"/>
      <c r="B26" s="31"/>
      <c r="C26" s="31"/>
      <c r="D26" s="33"/>
      <c r="E26" s="33"/>
      <c r="F26" s="22"/>
      <c r="G26" s="39"/>
      <c r="H26" s="32"/>
      <c r="I26" s="33"/>
      <c r="J26" s="33"/>
      <c r="K26" s="24"/>
    </row>
    <row r="27" spans="1:16" ht="15" customHeight="1" x14ac:dyDescent="0.25">
      <c r="A27" s="19"/>
      <c r="B27" s="321" t="s">
        <v>24</v>
      </c>
      <c r="C27" s="321"/>
      <c r="D27" s="26"/>
      <c r="E27" s="26"/>
      <c r="F27" s="22"/>
      <c r="G27" s="321" t="s">
        <v>25</v>
      </c>
      <c r="H27" s="321"/>
      <c r="I27" s="26"/>
      <c r="J27" s="26"/>
      <c r="K27" s="24"/>
    </row>
    <row r="28" spans="1:16" ht="15" customHeight="1" x14ac:dyDescent="0.25">
      <c r="A28" s="19"/>
      <c r="B28" s="31"/>
      <c r="C28" s="31"/>
      <c r="D28" s="33"/>
      <c r="E28" s="33"/>
      <c r="F28" s="22"/>
      <c r="G28" s="31"/>
      <c r="H28" s="32"/>
      <c r="I28" s="33"/>
      <c r="J28" s="33"/>
      <c r="K28" s="24"/>
    </row>
    <row r="29" spans="1:16" ht="15" customHeight="1" x14ac:dyDescent="0.25">
      <c r="A29" s="19"/>
      <c r="B29" s="325" t="s">
        <v>26</v>
      </c>
      <c r="C29" s="325"/>
      <c r="D29" s="30">
        <v>0</v>
      </c>
      <c r="E29" s="30">
        <v>0</v>
      </c>
      <c r="F29" s="22"/>
      <c r="G29" s="325" t="s">
        <v>27</v>
      </c>
      <c r="H29" s="325"/>
      <c r="I29" s="30">
        <v>0</v>
      </c>
      <c r="J29" s="30">
        <v>0</v>
      </c>
      <c r="K29" s="24"/>
    </row>
    <row r="30" spans="1:16" ht="15" customHeight="1" x14ac:dyDescent="0.25">
      <c r="A30" s="19"/>
      <c r="B30" s="325" t="s">
        <v>28</v>
      </c>
      <c r="C30" s="325"/>
      <c r="D30" s="30">
        <v>168280.06</v>
      </c>
      <c r="E30" s="30">
        <v>168280.06</v>
      </c>
      <c r="F30" s="22"/>
      <c r="G30" s="325" t="s">
        <v>29</v>
      </c>
      <c r="H30" s="325"/>
      <c r="I30" s="30">
        <v>0</v>
      </c>
      <c r="J30" s="30">
        <v>0</v>
      </c>
      <c r="K30" s="24"/>
      <c r="M30" s="40"/>
    </row>
    <row r="31" spans="1:16" ht="15" customHeight="1" x14ac:dyDescent="0.25">
      <c r="A31" s="19"/>
      <c r="B31" s="325" t="s">
        <v>30</v>
      </c>
      <c r="C31" s="325"/>
      <c r="D31" s="30">
        <v>186975533.04000002</v>
      </c>
      <c r="E31" s="30">
        <v>186975533.04000002</v>
      </c>
      <c r="F31" s="22"/>
      <c r="G31" s="325" t="s">
        <v>31</v>
      </c>
      <c r="H31" s="325"/>
      <c r="I31" s="30">
        <v>0</v>
      </c>
      <c r="J31" s="30">
        <v>0</v>
      </c>
      <c r="K31" s="24"/>
      <c r="O31" s="316"/>
      <c r="P31" s="317"/>
    </row>
    <row r="32" spans="1:16" ht="15" customHeight="1" x14ac:dyDescent="0.25">
      <c r="A32" s="19"/>
      <c r="B32" s="325" t="s">
        <v>32</v>
      </c>
      <c r="C32" s="325"/>
      <c r="D32" s="30">
        <v>11601441.210000001</v>
      </c>
      <c r="E32" s="30">
        <v>10869642.050000001</v>
      </c>
      <c r="F32" s="22"/>
      <c r="G32" s="325" t="s">
        <v>33</v>
      </c>
      <c r="H32" s="325"/>
      <c r="I32" s="30">
        <v>0</v>
      </c>
      <c r="J32" s="30">
        <v>0</v>
      </c>
      <c r="K32" s="24"/>
    </row>
    <row r="33" spans="1:11" ht="31.5" customHeight="1" x14ac:dyDescent="0.25">
      <c r="A33" s="19"/>
      <c r="B33" s="325" t="s">
        <v>34</v>
      </c>
      <c r="C33" s="325"/>
      <c r="D33" s="30">
        <v>3880923.33</v>
      </c>
      <c r="E33" s="30">
        <v>3872908.89</v>
      </c>
      <c r="F33" s="22"/>
      <c r="G33" s="325" t="s">
        <v>35</v>
      </c>
      <c r="H33" s="325"/>
      <c r="I33" s="30">
        <v>0</v>
      </c>
      <c r="J33" s="30">
        <v>0</v>
      </c>
      <c r="K33" s="24"/>
    </row>
    <row r="34" spans="1:11" ht="15" customHeight="1" x14ac:dyDescent="0.25">
      <c r="A34" s="19"/>
      <c r="B34" s="325" t="s">
        <v>36</v>
      </c>
      <c r="C34" s="325"/>
      <c r="D34" s="30">
        <v>-737973.93</v>
      </c>
      <c r="E34" s="30">
        <v>-235862.43</v>
      </c>
      <c r="F34" s="22"/>
      <c r="G34" s="325" t="s">
        <v>37</v>
      </c>
      <c r="H34" s="325"/>
      <c r="I34" s="30">
        <v>0</v>
      </c>
      <c r="J34" s="30">
        <v>0</v>
      </c>
      <c r="K34" s="24"/>
    </row>
    <row r="35" spans="1:11" ht="15" customHeight="1" x14ac:dyDescent="0.25">
      <c r="A35" s="19"/>
      <c r="B35" s="325" t="s">
        <v>38</v>
      </c>
      <c r="C35" s="325"/>
      <c r="D35" s="30">
        <v>0</v>
      </c>
      <c r="E35" s="30">
        <v>0</v>
      </c>
      <c r="F35" s="22"/>
      <c r="G35" s="31"/>
      <c r="H35" s="32"/>
      <c r="I35" s="33"/>
      <c r="J35" s="33"/>
      <c r="K35" s="24"/>
    </row>
    <row r="36" spans="1:11" ht="15" customHeight="1" x14ac:dyDescent="0.25">
      <c r="A36" s="19"/>
      <c r="B36" s="325" t="s">
        <v>39</v>
      </c>
      <c r="C36" s="325"/>
      <c r="D36" s="30">
        <v>0</v>
      </c>
      <c r="E36" s="30">
        <v>0</v>
      </c>
      <c r="F36" s="22"/>
      <c r="G36" s="321" t="s">
        <v>40</v>
      </c>
      <c r="H36" s="321"/>
      <c r="I36" s="35">
        <f>SUM(I29:I34)</f>
        <v>0</v>
      </c>
      <c r="J36" s="35">
        <f>SUM(J29:J34)</f>
        <v>0</v>
      </c>
      <c r="K36" s="24"/>
    </row>
    <row r="37" spans="1:11" ht="15" customHeight="1" x14ac:dyDescent="0.25">
      <c r="A37" s="19"/>
      <c r="B37" s="325" t="s">
        <v>41</v>
      </c>
      <c r="C37" s="325"/>
      <c r="D37" s="30">
        <v>0</v>
      </c>
      <c r="E37" s="30">
        <v>0</v>
      </c>
      <c r="F37" s="22"/>
      <c r="G37" s="25"/>
      <c r="H37" s="38"/>
      <c r="I37" s="37"/>
      <c r="J37" s="37"/>
      <c r="K37" s="24"/>
    </row>
    <row r="38" spans="1:11" ht="15.95" customHeight="1" x14ac:dyDescent="0.25">
      <c r="A38" s="19"/>
      <c r="B38" s="31"/>
      <c r="C38" s="32"/>
      <c r="D38" s="33"/>
      <c r="E38" s="33"/>
      <c r="F38" s="22"/>
      <c r="G38" s="321" t="s">
        <v>42</v>
      </c>
      <c r="H38" s="321"/>
      <c r="I38" s="35">
        <f>I25+I36</f>
        <v>4196185.2</v>
      </c>
      <c r="J38" s="35">
        <f>J25+J36</f>
        <v>26568003.709999997</v>
      </c>
      <c r="K38" s="24"/>
    </row>
    <row r="39" spans="1:11" ht="15" customHeight="1" x14ac:dyDescent="0.25">
      <c r="A39" s="34"/>
      <c r="B39" s="321" t="s">
        <v>43</v>
      </c>
      <c r="C39" s="321"/>
      <c r="D39" s="35">
        <f>SUM(D29:D37)-0.1</f>
        <v>201888203.61000004</v>
      </c>
      <c r="E39" s="35">
        <f>SUM(E29:E37)-0.1</f>
        <v>201650501.51000002</v>
      </c>
      <c r="F39" s="36"/>
      <c r="G39" s="25"/>
      <c r="H39" s="42"/>
      <c r="I39" s="37"/>
      <c r="J39" s="37"/>
      <c r="K39" s="24"/>
    </row>
    <row r="40" spans="1:11" ht="15" customHeight="1" x14ac:dyDescent="0.25">
      <c r="A40" s="19"/>
      <c r="B40" s="31"/>
      <c r="C40" s="25"/>
      <c r="D40" s="33"/>
      <c r="E40" s="33"/>
      <c r="F40" s="22"/>
      <c r="G40" s="327" t="s">
        <v>44</v>
      </c>
      <c r="H40" s="327"/>
      <c r="I40" s="33"/>
      <c r="J40" s="33"/>
      <c r="K40" s="24"/>
    </row>
    <row r="41" spans="1:11" ht="15" customHeight="1" x14ac:dyDescent="0.25">
      <c r="A41" s="19"/>
      <c r="B41" s="321" t="s">
        <v>45</v>
      </c>
      <c r="C41" s="321"/>
      <c r="D41" s="35">
        <f>D24+D39</f>
        <v>230159257.12000003</v>
      </c>
      <c r="E41" s="35">
        <f>E24+E39</f>
        <v>229129296.15000004</v>
      </c>
      <c r="F41" s="22"/>
      <c r="G41" s="25"/>
      <c r="H41" s="42"/>
      <c r="I41" s="33"/>
      <c r="J41" s="33"/>
      <c r="K41" s="24"/>
    </row>
    <row r="42" spans="1:11" ht="15" customHeight="1" x14ac:dyDescent="0.25">
      <c r="A42" s="19"/>
      <c r="B42" s="31"/>
      <c r="C42" s="31"/>
      <c r="D42" s="33"/>
      <c r="E42" s="33"/>
      <c r="F42" s="22"/>
      <c r="G42" s="321" t="s">
        <v>46</v>
      </c>
      <c r="H42" s="321"/>
      <c r="I42" s="35">
        <f>SUM(I44:I46)</f>
        <v>101416824</v>
      </c>
      <c r="J42" s="35">
        <f>SUM(J44:J46)</f>
        <v>101416824</v>
      </c>
      <c r="K42" s="24"/>
    </row>
    <row r="43" spans="1:11" ht="15" customHeight="1" x14ac:dyDescent="0.25">
      <c r="A43" s="19"/>
      <c r="B43" s="31"/>
      <c r="C43" s="31"/>
      <c r="D43" s="33"/>
      <c r="E43" s="33"/>
      <c r="F43" s="22"/>
      <c r="G43" s="31"/>
      <c r="H43" s="21"/>
      <c r="I43" s="33"/>
      <c r="J43" s="33"/>
      <c r="K43" s="24"/>
    </row>
    <row r="44" spans="1:11" ht="15" customHeight="1" x14ac:dyDescent="0.25">
      <c r="A44" s="19"/>
      <c r="B44" s="31"/>
      <c r="C44" s="31"/>
      <c r="D44" s="33"/>
      <c r="E44" s="33"/>
      <c r="F44" s="22"/>
      <c r="G44" s="325" t="s">
        <v>47</v>
      </c>
      <c r="H44" s="325"/>
      <c r="I44" s="30">
        <v>0</v>
      </c>
      <c r="J44" s="30">
        <v>0</v>
      </c>
      <c r="K44" s="24"/>
    </row>
    <row r="45" spans="1:11" ht="15" customHeight="1" x14ac:dyDescent="0.25">
      <c r="A45" s="19"/>
      <c r="B45" s="31"/>
      <c r="C45" s="326"/>
      <c r="D45" s="326"/>
      <c r="E45" s="33"/>
      <c r="F45" s="22"/>
      <c r="G45" s="325" t="s">
        <v>48</v>
      </c>
      <c r="H45" s="325"/>
      <c r="I45" s="30">
        <v>101416824</v>
      </c>
      <c r="J45" s="30">
        <v>101416824</v>
      </c>
      <c r="K45" s="24"/>
    </row>
    <row r="46" spans="1:11" ht="15" customHeight="1" x14ac:dyDescent="0.25">
      <c r="A46" s="19"/>
      <c r="B46" s="31"/>
      <c r="C46" s="326"/>
      <c r="D46" s="326"/>
      <c r="E46" s="33"/>
      <c r="F46" s="22"/>
      <c r="G46" s="325" t="s">
        <v>49</v>
      </c>
      <c r="H46" s="325"/>
      <c r="I46" s="30">
        <v>0</v>
      </c>
      <c r="J46" s="30">
        <v>0</v>
      </c>
      <c r="K46" s="24"/>
    </row>
    <row r="47" spans="1:11" ht="15" customHeight="1" x14ac:dyDescent="0.25">
      <c r="A47" s="19"/>
      <c r="B47" s="31"/>
      <c r="C47" s="326"/>
      <c r="D47" s="326"/>
      <c r="E47" s="33"/>
      <c r="F47" s="22"/>
      <c r="G47" s="31"/>
      <c r="H47" s="21"/>
      <c r="I47" s="33"/>
      <c r="J47" s="33"/>
      <c r="K47" s="24"/>
    </row>
    <row r="48" spans="1:11" ht="15" customHeight="1" x14ac:dyDescent="0.25">
      <c r="A48" s="19"/>
      <c r="B48" s="31"/>
      <c r="C48" s="326"/>
      <c r="D48" s="326"/>
      <c r="E48" s="33"/>
      <c r="F48" s="22"/>
      <c r="G48" s="321" t="s">
        <v>50</v>
      </c>
      <c r="H48" s="321"/>
      <c r="I48" s="35">
        <f>SUM(I50:I54)</f>
        <v>124546248.02000001</v>
      </c>
      <c r="J48" s="35">
        <f>SUM(J50:J54)</f>
        <v>101144468.53999999</v>
      </c>
      <c r="K48" s="24"/>
    </row>
    <row r="49" spans="1:14" ht="15" customHeight="1" x14ac:dyDescent="0.25">
      <c r="A49" s="19"/>
      <c r="B49" s="31"/>
      <c r="C49" s="326"/>
      <c r="D49" s="326"/>
      <c r="E49" s="33"/>
      <c r="F49" s="22"/>
      <c r="G49" s="25"/>
      <c r="H49" s="21"/>
      <c r="I49" s="43"/>
      <c r="J49" s="43"/>
      <c r="K49" s="24"/>
    </row>
    <row r="50" spans="1:14" ht="15" customHeight="1" x14ac:dyDescent="0.25">
      <c r="A50" s="19"/>
      <c r="B50" s="31"/>
      <c r="C50" s="326"/>
      <c r="D50" s="326"/>
      <c r="E50" s="33"/>
      <c r="F50" s="22"/>
      <c r="G50" s="325" t="s">
        <v>51</v>
      </c>
      <c r="H50" s="325"/>
      <c r="I50" s="30">
        <v>23724207.760000005</v>
      </c>
      <c r="J50" s="30">
        <v>44328740.849999994</v>
      </c>
      <c r="K50" s="24"/>
    </row>
    <row r="51" spans="1:14" ht="15" customHeight="1" x14ac:dyDescent="0.25">
      <c r="A51" s="19"/>
      <c r="B51" s="31"/>
      <c r="C51" s="326"/>
      <c r="D51" s="326"/>
      <c r="E51" s="33"/>
      <c r="F51" s="22"/>
      <c r="G51" s="325" t="s">
        <v>52</v>
      </c>
      <c r="H51" s="325"/>
      <c r="I51" s="30">
        <v>100587949.89</v>
      </c>
      <c r="J51" s="30">
        <v>56577076.060000002</v>
      </c>
      <c r="K51" s="24"/>
      <c r="N51" s="40"/>
    </row>
    <row r="52" spans="1:14" ht="15" customHeight="1" x14ac:dyDescent="0.25">
      <c r="A52" s="19"/>
      <c r="B52" s="31"/>
      <c r="C52" s="326"/>
      <c r="D52" s="326"/>
      <c r="E52" s="33"/>
      <c r="F52" s="22"/>
      <c r="G52" s="325" t="s">
        <v>53</v>
      </c>
      <c r="H52" s="325"/>
      <c r="I52" s="30">
        <v>0</v>
      </c>
      <c r="J52" s="30">
        <v>0</v>
      </c>
      <c r="K52" s="24"/>
    </row>
    <row r="53" spans="1:14" ht="15" customHeight="1" x14ac:dyDescent="0.25">
      <c r="A53" s="19"/>
      <c r="B53" s="31"/>
      <c r="C53" s="31"/>
      <c r="D53" s="33"/>
      <c r="E53" s="33"/>
      <c r="F53" s="22"/>
      <c r="G53" s="325" t="s">
        <v>54</v>
      </c>
      <c r="H53" s="325"/>
      <c r="I53" s="30">
        <v>0</v>
      </c>
      <c r="J53" s="30">
        <v>0</v>
      </c>
      <c r="K53" s="24"/>
    </row>
    <row r="54" spans="1:14" ht="15" customHeight="1" x14ac:dyDescent="0.25">
      <c r="A54" s="19"/>
      <c r="B54" s="31"/>
      <c r="C54" s="31"/>
      <c r="D54" s="33"/>
      <c r="E54" s="33"/>
      <c r="F54" s="22"/>
      <c r="G54" s="325" t="s">
        <v>55</v>
      </c>
      <c r="H54" s="325"/>
      <c r="I54" s="30">
        <v>234090.37</v>
      </c>
      <c r="J54" s="30">
        <v>238651.63</v>
      </c>
      <c r="K54" s="24"/>
    </row>
    <row r="55" spans="1:14" ht="15" customHeight="1" x14ac:dyDescent="0.25">
      <c r="A55" s="19"/>
      <c r="B55" s="31"/>
      <c r="C55" s="31"/>
      <c r="D55" s="33"/>
      <c r="E55" s="33"/>
      <c r="F55" s="22"/>
      <c r="G55" s="31"/>
      <c r="H55" s="21"/>
      <c r="I55" s="33"/>
      <c r="J55" s="33"/>
      <c r="K55" s="24"/>
    </row>
    <row r="56" spans="1:14" ht="34.5" customHeight="1" x14ac:dyDescent="0.25">
      <c r="A56" s="19"/>
      <c r="B56" s="31"/>
      <c r="C56" s="31"/>
      <c r="D56" s="33"/>
      <c r="E56" s="33"/>
      <c r="F56" s="22"/>
      <c r="G56" s="321" t="s">
        <v>56</v>
      </c>
      <c r="H56" s="321"/>
      <c r="I56" s="35">
        <v>0</v>
      </c>
      <c r="J56" s="35">
        <f>SUM(J58:J59)</f>
        <v>0</v>
      </c>
      <c r="K56" s="24"/>
    </row>
    <row r="57" spans="1:14" ht="15" customHeight="1" x14ac:dyDescent="0.25">
      <c r="A57" s="19"/>
      <c r="B57" s="31"/>
      <c r="C57" s="31"/>
      <c r="D57" s="33"/>
      <c r="E57" s="33"/>
      <c r="F57" s="22"/>
      <c r="G57" s="31"/>
      <c r="H57" s="21"/>
      <c r="I57" s="33"/>
      <c r="J57" s="33"/>
      <c r="K57" s="24"/>
    </row>
    <row r="58" spans="1:14" ht="15" customHeight="1" x14ac:dyDescent="0.25">
      <c r="A58" s="19"/>
      <c r="B58" s="31"/>
      <c r="C58" s="31"/>
      <c r="D58" s="33"/>
      <c r="E58" s="33"/>
      <c r="F58" s="22"/>
      <c r="G58" s="325" t="s">
        <v>57</v>
      </c>
      <c r="H58" s="325"/>
      <c r="I58" s="30">
        <v>0</v>
      </c>
      <c r="J58" s="30">
        <v>0</v>
      </c>
      <c r="K58" s="24"/>
    </row>
    <row r="59" spans="1:14" ht="15" customHeight="1" x14ac:dyDescent="0.25">
      <c r="A59" s="19"/>
      <c r="B59" s="31"/>
      <c r="C59" s="31"/>
      <c r="D59" s="33"/>
      <c r="E59" s="33"/>
      <c r="F59" s="22"/>
      <c r="G59" s="325" t="s">
        <v>58</v>
      </c>
      <c r="H59" s="325"/>
      <c r="I59" s="30">
        <v>0</v>
      </c>
      <c r="J59" s="30">
        <v>0</v>
      </c>
      <c r="K59" s="24"/>
    </row>
    <row r="60" spans="1:14" ht="15" customHeight="1" x14ac:dyDescent="0.25">
      <c r="A60" s="19"/>
      <c r="B60" s="31"/>
      <c r="C60" s="31"/>
      <c r="D60" s="33"/>
      <c r="E60" s="33"/>
      <c r="F60" s="22"/>
      <c r="G60" s="31"/>
      <c r="H60" s="44"/>
      <c r="I60" s="33"/>
      <c r="J60" s="33"/>
      <c r="K60" s="24"/>
    </row>
    <row r="61" spans="1:14" ht="15" customHeight="1" x14ac:dyDescent="0.25">
      <c r="A61" s="19"/>
      <c r="B61" s="31"/>
      <c r="C61" s="31"/>
      <c r="D61" s="33"/>
      <c r="E61" s="33"/>
      <c r="F61" s="22"/>
      <c r="G61" s="321" t="s">
        <v>59</v>
      </c>
      <c r="H61" s="321"/>
      <c r="I61" s="35">
        <f>I42+I48+I56</f>
        <v>225963072.02000001</v>
      </c>
      <c r="J61" s="35">
        <f>J42+J48+J56</f>
        <v>202561292.53999999</v>
      </c>
      <c r="K61" s="24"/>
      <c r="M61" s="40"/>
      <c r="N61" s="40"/>
    </row>
    <row r="62" spans="1:14" ht="15" customHeight="1" x14ac:dyDescent="0.25">
      <c r="A62" s="19"/>
      <c r="B62" s="31"/>
      <c r="C62" s="31"/>
      <c r="D62" s="33"/>
      <c r="E62" s="33"/>
      <c r="F62" s="22"/>
      <c r="G62" s="31"/>
      <c r="H62" s="21"/>
      <c r="I62" s="33"/>
      <c r="J62" s="33"/>
      <c r="K62" s="24"/>
    </row>
    <row r="63" spans="1:14" ht="31.5" customHeight="1" x14ac:dyDescent="0.25">
      <c r="A63" s="19"/>
      <c r="B63" s="31"/>
      <c r="C63" s="31"/>
      <c r="D63" s="33"/>
      <c r="E63" s="33"/>
      <c r="F63" s="22"/>
      <c r="G63" s="321" t="s">
        <v>60</v>
      </c>
      <c r="H63" s="321"/>
      <c r="I63" s="35">
        <f>I38+I61</f>
        <v>230159257.22</v>
      </c>
      <c r="J63" s="35">
        <f>J38+J61</f>
        <v>229129296.25</v>
      </c>
      <c r="K63" s="24"/>
      <c r="M63" s="40"/>
      <c r="N63" s="40"/>
    </row>
    <row r="64" spans="1:14" ht="6" customHeight="1" thickBot="1" x14ac:dyDescent="0.3">
      <c r="A64" s="45"/>
      <c r="B64" s="46"/>
      <c r="C64" s="46"/>
      <c r="D64" s="46"/>
      <c r="E64" s="46"/>
      <c r="F64" s="47"/>
      <c r="G64" s="46"/>
      <c r="H64" s="46"/>
      <c r="I64" s="46"/>
      <c r="J64" s="46"/>
      <c r="K64" s="48"/>
    </row>
    <row r="65" spans="2:10" ht="6" customHeight="1" x14ac:dyDescent="0.2">
      <c r="B65" s="49"/>
      <c r="C65" s="50"/>
      <c r="D65" s="51"/>
      <c r="E65" s="51"/>
      <c r="G65" s="53"/>
      <c r="H65" s="50"/>
      <c r="I65" s="51"/>
      <c r="J65" s="51"/>
    </row>
    <row r="66" spans="2:10" ht="6" customHeight="1" x14ac:dyDescent="0.2">
      <c r="B66" s="49"/>
      <c r="C66" s="50"/>
      <c r="D66" s="51"/>
      <c r="E66" s="51"/>
      <c r="G66" s="53"/>
      <c r="H66" s="50"/>
      <c r="I66" s="51"/>
      <c r="J66" s="51"/>
    </row>
    <row r="67" spans="2:10" ht="15" customHeight="1" x14ac:dyDescent="0.2">
      <c r="B67" s="322" t="s">
        <v>61</v>
      </c>
      <c r="C67" s="322"/>
      <c r="D67" s="322"/>
      <c r="E67" s="322"/>
      <c r="F67" s="322"/>
      <c r="G67" s="322"/>
      <c r="H67" s="322"/>
      <c r="I67" s="322"/>
      <c r="J67" s="322"/>
    </row>
    <row r="68" spans="2:10" ht="49.5" customHeight="1" x14ac:dyDescent="0.2">
      <c r="B68" s="49"/>
      <c r="C68" s="323"/>
      <c r="D68" s="323"/>
      <c r="E68" s="51"/>
      <c r="G68" s="324"/>
      <c r="H68" s="324"/>
      <c r="I68" s="51"/>
      <c r="J68" s="51"/>
    </row>
    <row r="69" spans="2:10" ht="21" customHeight="1" x14ac:dyDescent="0.2">
      <c r="B69" s="54"/>
      <c r="C69" s="320"/>
      <c r="D69" s="320"/>
      <c r="E69" s="51"/>
      <c r="F69" s="55"/>
      <c r="G69" s="320"/>
      <c r="H69" s="320"/>
      <c r="I69" s="56"/>
      <c r="J69" s="51"/>
    </row>
    <row r="70" spans="2:10" ht="20.100000000000001" customHeight="1" x14ac:dyDescent="0.2">
      <c r="B70" s="57"/>
      <c r="C70" s="319"/>
      <c r="D70" s="319"/>
      <c r="E70" s="58"/>
      <c r="F70" s="55"/>
      <c r="G70" s="319"/>
      <c r="H70" s="319"/>
      <c r="I70" s="56"/>
      <c r="J70" s="51"/>
    </row>
    <row r="74" spans="2:10" x14ac:dyDescent="0.2">
      <c r="C74" s="320"/>
      <c r="D74" s="320"/>
      <c r="G74" s="320"/>
      <c r="H74" s="320"/>
    </row>
    <row r="75" spans="2:10" x14ac:dyDescent="0.2">
      <c r="C75" s="319"/>
      <c r="D75" s="319"/>
      <c r="G75" s="319"/>
      <c r="H75" s="319"/>
    </row>
    <row r="76" spans="2:10" ht="15" x14ac:dyDescent="0.25">
      <c r="F76" s="59"/>
    </row>
    <row r="77" spans="2:10" x14ac:dyDescent="0.2">
      <c r="I77" s="40"/>
      <c r="J77" s="40"/>
    </row>
    <row r="78" spans="2:10" x14ac:dyDescent="0.2">
      <c r="B78" s="307"/>
      <c r="C78" s="308"/>
      <c r="I78" s="40"/>
      <c r="J78" s="40"/>
    </row>
    <row r="79" spans="2:10" ht="15" x14ac:dyDescent="0.25">
      <c r="B79" s="310" t="s">
        <v>211</v>
      </c>
      <c r="C79" s="308"/>
    </row>
    <row r="80" spans="2:10" ht="15" x14ac:dyDescent="0.25">
      <c r="B80" s="309"/>
      <c r="C80" s="308"/>
    </row>
    <row r="81" spans="2:3" ht="73.5" customHeight="1" x14ac:dyDescent="0.25">
      <c r="B81" s="318" t="s">
        <v>213</v>
      </c>
      <c r="C81" s="318"/>
    </row>
    <row r="82" spans="2:3" ht="15" x14ac:dyDescent="0.25">
      <c r="B82" s="309"/>
      <c r="C82" s="308"/>
    </row>
    <row r="83" spans="2:3" ht="59.25" customHeight="1" x14ac:dyDescent="0.25">
      <c r="B83" s="318" t="s">
        <v>212</v>
      </c>
      <c r="C83" s="318"/>
    </row>
  </sheetData>
  <sheetProtection formatCells="0" selectLockedCells="1"/>
  <mergeCells count="84">
    <mergeCell ref="I8:K8"/>
    <mergeCell ref="B12:C12"/>
    <mergeCell ref="G12:H12"/>
    <mergeCell ref="B14:C14"/>
    <mergeCell ref="A8:A9"/>
    <mergeCell ref="B8:C9"/>
    <mergeCell ref="D8:E8"/>
    <mergeCell ref="F8:F9"/>
    <mergeCell ref="G8:H9"/>
    <mergeCell ref="G14:H14"/>
    <mergeCell ref="J9:K9"/>
    <mergeCell ref="A1:K1"/>
    <mergeCell ref="A2:K2"/>
    <mergeCell ref="A3:K3"/>
    <mergeCell ref="A4:K4"/>
    <mergeCell ref="A5:K5"/>
    <mergeCell ref="B17:C17"/>
    <mergeCell ref="G17:H17"/>
    <mergeCell ref="B18:C18"/>
    <mergeCell ref="G18:H18"/>
    <mergeCell ref="B16:C16"/>
    <mergeCell ref="G16:H16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63:H63"/>
    <mergeCell ref="B67:J67"/>
    <mergeCell ref="C68:D68"/>
    <mergeCell ref="G68:H68"/>
    <mergeCell ref="C69:D69"/>
    <mergeCell ref="G69:H69"/>
    <mergeCell ref="B81:C81"/>
    <mergeCell ref="B83:C83"/>
    <mergeCell ref="C70:D70"/>
    <mergeCell ref="G70:H70"/>
    <mergeCell ref="C74:D74"/>
    <mergeCell ref="G74:H74"/>
    <mergeCell ref="C75:D75"/>
    <mergeCell ref="G75:H75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/>
  <pageMargins left="0.78740157480314965" right="0.19685039370078741" top="0.59055118110236227" bottom="0.19685039370078741" header="0" footer="0"/>
  <pageSetup scale="48" orientation="landscape" horizontalDpi="300" verticalDpi="300" r:id="rId1"/>
  <headerFooter>
    <oddFooter>&amp;CContable/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view="pageBreakPreview" topLeftCell="A49" zoomScale="80" zoomScaleNormal="70" zoomScaleSheetLayoutView="80" workbookViewId="0">
      <selection activeCell="D30" sqref="D30"/>
    </sheetView>
  </sheetViews>
  <sheetFormatPr baseColWidth="10" defaultRowHeight="12" x14ac:dyDescent="0.2"/>
  <cols>
    <col min="1" max="1" width="4.28515625" style="9" customWidth="1"/>
    <col min="2" max="2" width="30.85546875" style="9" customWidth="1"/>
    <col min="3" max="3" width="26.5703125" style="9" customWidth="1"/>
    <col min="4" max="5" width="22.7109375" style="9" customWidth="1"/>
    <col min="6" max="6" width="7.7109375" style="9" customWidth="1"/>
    <col min="7" max="7" width="27.140625" style="82" customWidth="1"/>
    <col min="8" max="8" width="33.7109375" style="82" customWidth="1"/>
    <col min="9" max="10" width="22.7109375" style="9" customWidth="1"/>
    <col min="11" max="11" width="4.28515625" style="9" customWidth="1"/>
    <col min="12" max="13" width="11.42578125" style="9"/>
    <col min="14" max="14" width="16.7109375" style="9" customWidth="1"/>
    <col min="15" max="16" width="11.42578125" style="9"/>
    <col min="17" max="17" width="12.7109375" style="9" bestFit="1" customWidth="1"/>
    <col min="18" max="18" width="18.85546875" style="9" bestFit="1" customWidth="1"/>
    <col min="19" max="19" width="11.42578125" style="9"/>
    <col min="20" max="20" width="18.85546875" style="9" bestFit="1" customWidth="1"/>
    <col min="21" max="16384" width="11.42578125" style="9"/>
  </cols>
  <sheetData>
    <row r="1" spans="1:21" s="5" customFormat="1" ht="20.100000000000001" customHeight="1" x14ac:dyDescent="0.3">
      <c r="A1" s="328" t="s">
        <v>204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21" ht="20.100000000000001" customHeight="1" x14ac:dyDescent="0.3">
      <c r="A2" s="329" t="s">
        <v>62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21" ht="20.100000000000001" customHeight="1" x14ac:dyDescent="0.3">
      <c r="A3" s="329" t="s">
        <v>208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21" ht="20.100000000000001" customHeight="1" x14ac:dyDescent="0.3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1:21" ht="6" customHeight="1" x14ac:dyDescent="0.3">
      <c r="A5" s="60"/>
      <c r="B5" s="60"/>
      <c r="C5" s="61"/>
      <c r="D5" s="61"/>
      <c r="E5" s="61"/>
      <c r="F5" s="61"/>
      <c r="G5" s="61"/>
      <c r="H5" s="61"/>
      <c r="I5" s="62"/>
      <c r="J5" s="62"/>
      <c r="K5" s="62"/>
    </row>
    <row r="6" spans="1:21" ht="20.100000000000001" customHeight="1" x14ac:dyDescent="0.3">
      <c r="A6" s="330" t="s">
        <v>218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1:21" s="5" customFormat="1" ht="3" customHeight="1" x14ac:dyDescent="0.2">
      <c r="A7" s="63"/>
      <c r="B7" s="64"/>
      <c r="C7" s="64"/>
      <c r="D7" s="64"/>
      <c r="E7" s="64"/>
      <c r="F7" s="65"/>
      <c r="G7" s="66"/>
      <c r="H7" s="66"/>
    </row>
    <row r="8" spans="1:21" s="5" customFormat="1" ht="3" customHeight="1" thickBot="1" x14ac:dyDescent="0.25">
      <c r="A8" s="67"/>
      <c r="B8" s="67"/>
      <c r="C8" s="67"/>
      <c r="D8" s="68"/>
      <c r="E8" s="68"/>
      <c r="F8" s="69"/>
      <c r="G8" s="66"/>
      <c r="H8" s="66"/>
    </row>
    <row r="9" spans="1:21" s="75" customFormat="1" ht="60" customHeight="1" thickBot="1" x14ac:dyDescent="0.25">
      <c r="A9" s="70"/>
      <c r="B9" s="350" t="s">
        <v>63</v>
      </c>
      <c r="C9" s="351"/>
      <c r="D9" s="71">
        <v>2018</v>
      </c>
      <c r="E9" s="72">
        <v>2017</v>
      </c>
      <c r="F9" s="73"/>
      <c r="G9" s="352" t="s">
        <v>63</v>
      </c>
      <c r="H9" s="353"/>
      <c r="I9" s="71">
        <v>2018</v>
      </c>
      <c r="J9" s="72">
        <v>2017</v>
      </c>
      <c r="K9" s="74"/>
    </row>
    <row r="10" spans="1:21" s="5" customFormat="1" ht="3" customHeight="1" x14ac:dyDescent="0.2">
      <c r="A10" s="76"/>
      <c r="B10" s="77"/>
      <c r="C10" s="77"/>
      <c r="D10" s="78"/>
      <c r="E10" s="78"/>
      <c r="F10" s="66"/>
      <c r="G10" s="66"/>
      <c r="H10" s="66"/>
      <c r="K10" s="18"/>
    </row>
    <row r="11" spans="1:21" s="82" customFormat="1" ht="18" customHeight="1" x14ac:dyDescent="0.25">
      <c r="A11" s="79"/>
      <c r="B11" s="348" t="s">
        <v>64</v>
      </c>
      <c r="C11" s="348"/>
      <c r="D11" s="26"/>
      <c r="E11" s="26"/>
      <c r="F11" s="80"/>
      <c r="G11" s="348" t="s">
        <v>65</v>
      </c>
      <c r="H11" s="348"/>
      <c r="I11" s="26"/>
      <c r="J11" s="26"/>
      <c r="K11" s="81"/>
      <c r="N11" s="1"/>
      <c r="O11" s="1"/>
      <c r="P11" s="1"/>
      <c r="R11" s="1"/>
      <c r="S11" s="1"/>
      <c r="T11" s="1"/>
      <c r="U11" s="1"/>
    </row>
    <row r="12" spans="1:21" ht="18" customHeight="1" x14ac:dyDescent="0.25">
      <c r="A12" s="83"/>
      <c r="B12" s="327" t="s">
        <v>66</v>
      </c>
      <c r="C12" s="327"/>
      <c r="D12" s="27">
        <f>SUM(D13:D20)</f>
        <v>12016212.609999999</v>
      </c>
      <c r="E12" s="27">
        <f>SUM(E13:E20)</f>
        <v>20735789</v>
      </c>
      <c r="F12" s="80"/>
      <c r="G12" s="348" t="s">
        <v>67</v>
      </c>
      <c r="H12" s="348"/>
      <c r="I12" s="27">
        <f>SUM(I13:I15)</f>
        <v>53277087.18</v>
      </c>
      <c r="J12" s="27">
        <f>SUM(J13:J15)</f>
        <v>106252577.78</v>
      </c>
      <c r="K12" s="84"/>
      <c r="N12" s="1"/>
      <c r="O12" s="1"/>
      <c r="P12" s="1"/>
      <c r="R12" s="1"/>
      <c r="S12" s="1"/>
      <c r="T12" s="1"/>
      <c r="U12" s="1"/>
    </row>
    <row r="13" spans="1:21" ht="18" customHeight="1" x14ac:dyDescent="0.25">
      <c r="A13" s="85"/>
      <c r="B13" s="325" t="s">
        <v>68</v>
      </c>
      <c r="C13" s="325"/>
      <c r="D13" s="3">
        <v>0</v>
      </c>
      <c r="E13" s="3">
        <v>0</v>
      </c>
      <c r="F13" s="3"/>
      <c r="G13" s="325" t="s">
        <v>69</v>
      </c>
      <c r="H13" s="325"/>
      <c r="I13" s="3">
        <v>25497383.740000002</v>
      </c>
      <c r="J13" s="3">
        <v>50637045.369999997</v>
      </c>
      <c r="K13" s="84"/>
      <c r="N13" s="1"/>
      <c r="O13" s="1"/>
      <c r="P13" s="1"/>
      <c r="R13" s="1"/>
      <c r="S13" s="1"/>
      <c r="T13" s="1"/>
      <c r="U13" s="1"/>
    </row>
    <row r="14" spans="1:21" ht="18" customHeight="1" x14ac:dyDescent="0.25">
      <c r="A14" s="85"/>
      <c r="B14" s="325" t="s">
        <v>70</v>
      </c>
      <c r="C14" s="325"/>
      <c r="D14" s="3">
        <v>0</v>
      </c>
      <c r="E14" s="3">
        <v>0</v>
      </c>
      <c r="F14" s="3"/>
      <c r="G14" s="325" t="s">
        <v>71</v>
      </c>
      <c r="H14" s="325"/>
      <c r="I14" s="3">
        <v>11564530.08</v>
      </c>
      <c r="J14" s="3">
        <v>16986894.18</v>
      </c>
      <c r="K14" s="84"/>
      <c r="N14" s="1"/>
      <c r="O14" s="1"/>
      <c r="P14" s="1"/>
      <c r="R14" s="1"/>
      <c r="S14" s="1"/>
      <c r="T14" s="1"/>
      <c r="U14" s="1"/>
    </row>
    <row r="15" spans="1:21" ht="18" customHeight="1" x14ac:dyDescent="0.25">
      <c r="A15" s="85"/>
      <c r="B15" s="325" t="s">
        <v>72</v>
      </c>
      <c r="C15" s="325"/>
      <c r="D15" s="3">
        <v>0</v>
      </c>
      <c r="E15" s="3">
        <v>0</v>
      </c>
      <c r="F15" s="3"/>
      <c r="G15" s="325" t="s">
        <v>73</v>
      </c>
      <c r="H15" s="325"/>
      <c r="I15" s="3">
        <v>16215173.360000001</v>
      </c>
      <c r="J15" s="3">
        <v>38628638.229999997</v>
      </c>
      <c r="K15" s="84"/>
      <c r="N15" s="1"/>
      <c r="O15" s="1"/>
      <c r="P15" s="1"/>
      <c r="R15" s="1"/>
      <c r="S15" s="1"/>
      <c r="T15" s="1"/>
      <c r="U15" s="1"/>
    </row>
    <row r="16" spans="1:21" ht="18" customHeight="1" x14ac:dyDescent="0.25">
      <c r="A16" s="85"/>
      <c r="B16" s="325" t="s">
        <v>74</v>
      </c>
      <c r="C16" s="325"/>
      <c r="D16" s="3">
        <v>0</v>
      </c>
      <c r="E16" s="3">
        <v>0</v>
      </c>
      <c r="F16" s="3"/>
      <c r="G16" s="25"/>
      <c r="H16" s="21"/>
      <c r="I16" s="86"/>
      <c r="J16" s="86"/>
      <c r="K16" s="84"/>
      <c r="N16" s="1"/>
      <c r="O16" s="1"/>
      <c r="P16" s="1"/>
      <c r="R16" s="1"/>
      <c r="S16" s="1"/>
      <c r="T16" s="1"/>
      <c r="U16" s="1"/>
    </row>
    <row r="17" spans="1:21" ht="18" customHeight="1" x14ac:dyDescent="0.25">
      <c r="A17" s="85"/>
      <c r="B17" s="325" t="s">
        <v>75</v>
      </c>
      <c r="C17" s="325"/>
      <c r="D17" s="3">
        <v>0</v>
      </c>
      <c r="E17" s="3">
        <v>0</v>
      </c>
      <c r="F17" s="3"/>
      <c r="G17" s="348" t="s">
        <v>197</v>
      </c>
      <c r="H17" s="348"/>
      <c r="I17" s="27">
        <f>SUM(I18:I26)</f>
        <v>29400790.809999999</v>
      </c>
      <c r="J17" s="27">
        <f>SUM(J18:J26)</f>
        <v>58807163.329999998</v>
      </c>
      <c r="K17" s="84"/>
      <c r="L17" s="87"/>
      <c r="N17" s="1"/>
      <c r="O17" s="1"/>
      <c r="P17" s="1"/>
      <c r="R17" s="1"/>
      <c r="S17" s="1"/>
      <c r="T17" s="1"/>
      <c r="U17" s="1"/>
    </row>
    <row r="18" spans="1:21" ht="18" customHeight="1" x14ac:dyDescent="0.25">
      <c r="A18" s="85"/>
      <c r="B18" s="325" t="s">
        <v>76</v>
      </c>
      <c r="C18" s="325"/>
      <c r="D18" s="3">
        <v>0</v>
      </c>
      <c r="E18" s="3">
        <v>0</v>
      </c>
      <c r="F18" s="3"/>
      <c r="G18" s="325" t="s">
        <v>77</v>
      </c>
      <c r="H18" s="325"/>
      <c r="I18" s="3">
        <v>0</v>
      </c>
      <c r="J18" s="3">
        <v>0</v>
      </c>
      <c r="K18" s="84"/>
      <c r="N18" s="1"/>
      <c r="O18" s="1"/>
      <c r="P18" s="1"/>
      <c r="Q18" s="1"/>
      <c r="R18" s="1"/>
      <c r="S18" s="1"/>
      <c r="T18" s="1"/>
      <c r="U18" s="1"/>
    </row>
    <row r="19" spans="1:21" ht="24.75" customHeight="1" x14ac:dyDescent="0.25">
      <c r="A19" s="85"/>
      <c r="B19" s="325" t="s">
        <v>78</v>
      </c>
      <c r="C19" s="325"/>
      <c r="D19" s="3">
        <v>12016212.609999999</v>
      </c>
      <c r="E19" s="3">
        <v>20735789</v>
      </c>
      <c r="F19" s="3"/>
      <c r="G19" s="325" t="s">
        <v>79</v>
      </c>
      <c r="H19" s="325"/>
      <c r="I19" s="3">
        <v>0</v>
      </c>
      <c r="J19" s="3">
        <v>0</v>
      </c>
      <c r="K19" s="84"/>
      <c r="N19" s="1"/>
      <c r="O19" s="1"/>
      <c r="P19" s="1"/>
      <c r="Q19" s="1"/>
      <c r="R19" s="1"/>
      <c r="S19" s="1"/>
      <c r="T19" s="1"/>
      <c r="U19" s="1"/>
    </row>
    <row r="20" spans="1:21" ht="17.25" customHeight="1" x14ac:dyDescent="0.25">
      <c r="A20" s="85"/>
      <c r="B20" s="349" t="s">
        <v>80</v>
      </c>
      <c r="C20" s="349"/>
      <c r="D20" s="3">
        <v>0</v>
      </c>
      <c r="E20" s="3">
        <v>0</v>
      </c>
      <c r="F20" s="3"/>
      <c r="G20" s="325" t="s">
        <v>81</v>
      </c>
      <c r="H20" s="325"/>
      <c r="I20" s="3">
        <v>0</v>
      </c>
      <c r="J20" s="3">
        <v>0</v>
      </c>
      <c r="K20" s="84"/>
      <c r="N20" s="1"/>
      <c r="O20" s="1"/>
      <c r="P20" s="1"/>
      <c r="Q20" s="1"/>
      <c r="R20" s="1"/>
      <c r="S20" s="1"/>
      <c r="T20" s="1"/>
      <c r="U20" s="1"/>
    </row>
    <row r="21" spans="1:21" ht="18" customHeight="1" x14ac:dyDescent="0.25">
      <c r="A21" s="83"/>
      <c r="B21" s="349"/>
      <c r="C21" s="349"/>
      <c r="D21" s="3"/>
      <c r="E21" s="3"/>
      <c r="G21" s="325" t="s">
        <v>82</v>
      </c>
      <c r="H21" s="325"/>
      <c r="I21" s="3">
        <v>29400790.809999999</v>
      </c>
      <c r="J21" s="3">
        <v>58807163.329999998</v>
      </c>
      <c r="K21" s="84"/>
      <c r="N21" s="1"/>
      <c r="O21" s="1"/>
      <c r="P21" s="1"/>
      <c r="Q21" s="1"/>
      <c r="R21" s="1"/>
      <c r="S21" s="1"/>
      <c r="T21" s="1"/>
      <c r="U21" s="1"/>
    </row>
    <row r="22" spans="1:21" ht="17.25" customHeight="1" x14ac:dyDescent="0.25">
      <c r="A22" s="83"/>
      <c r="B22" s="349"/>
      <c r="C22" s="349"/>
      <c r="F22" s="80"/>
      <c r="G22" s="325" t="s">
        <v>84</v>
      </c>
      <c r="H22" s="325"/>
      <c r="I22" s="3">
        <v>0</v>
      </c>
      <c r="J22" s="3">
        <v>0</v>
      </c>
      <c r="K22" s="84"/>
      <c r="N22" s="1"/>
      <c r="O22" s="1"/>
      <c r="P22" s="1"/>
      <c r="Q22" s="1"/>
      <c r="R22" s="1"/>
      <c r="S22" s="1"/>
      <c r="T22" s="1"/>
      <c r="U22" s="1"/>
    </row>
    <row r="23" spans="1:21" ht="18" customHeight="1" x14ac:dyDescent="0.25">
      <c r="A23" s="85"/>
      <c r="F23" s="80"/>
      <c r="G23" s="325" t="s">
        <v>86</v>
      </c>
      <c r="H23" s="325"/>
      <c r="I23" s="3">
        <v>0</v>
      </c>
      <c r="J23" s="3">
        <v>0</v>
      </c>
      <c r="K23" s="84"/>
      <c r="N23" s="1"/>
      <c r="O23" s="1"/>
      <c r="P23" s="1"/>
      <c r="Q23" s="1"/>
      <c r="R23" s="1"/>
      <c r="S23" s="1"/>
      <c r="T23" s="1"/>
      <c r="U23" s="1"/>
    </row>
    <row r="24" spans="1:21" ht="18" customHeight="1" x14ac:dyDescent="0.25">
      <c r="A24" s="85"/>
      <c r="B24" s="327" t="s">
        <v>83</v>
      </c>
      <c r="C24" s="327"/>
      <c r="D24" s="27">
        <f>SUM(D26:D27)</f>
        <v>94886074.75</v>
      </c>
      <c r="E24" s="27">
        <f>SUM(E26:E27)</f>
        <v>188883973</v>
      </c>
      <c r="F24" s="80"/>
      <c r="G24" s="325" t="s">
        <v>88</v>
      </c>
      <c r="H24" s="325"/>
      <c r="I24" s="3">
        <v>0</v>
      </c>
      <c r="J24" s="3">
        <v>0</v>
      </c>
      <c r="K24" s="84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25">
      <c r="A25" s="83"/>
      <c r="B25" s="327"/>
      <c r="C25" s="327"/>
      <c r="F25" s="80"/>
      <c r="G25" s="325" t="s">
        <v>89</v>
      </c>
      <c r="H25" s="325"/>
      <c r="I25" s="3">
        <v>0</v>
      </c>
      <c r="J25" s="3">
        <v>0</v>
      </c>
      <c r="K25" s="84"/>
      <c r="N25" s="1"/>
      <c r="O25" s="1"/>
      <c r="P25" s="1"/>
      <c r="Q25" s="1"/>
      <c r="R25" s="1"/>
      <c r="S25" s="1"/>
      <c r="T25" s="1"/>
      <c r="U25" s="1"/>
    </row>
    <row r="26" spans="1:21" ht="18" customHeight="1" x14ac:dyDescent="0.25">
      <c r="A26" s="85"/>
      <c r="B26" s="31" t="s">
        <v>85</v>
      </c>
      <c r="C26" s="31"/>
      <c r="D26" s="3">
        <v>3744450</v>
      </c>
      <c r="E26" s="3">
        <v>39854188</v>
      </c>
      <c r="F26" s="80"/>
      <c r="G26" s="325" t="s">
        <v>91</v>
      </c>
      <c r="H26" s="325"/>
      <c r="I26" s="3">
        <v>0</v>
      </c>
      <c r="J26" s="3">
        <v>0</v>
      </c>
      <c r="K26" s="84"/>
      <c r="N26" s="1"/>
      <c r="O26" s="1"/>
      <c r="P26" s="1"/>
      <c r="Q26" s="1"/>
      <c r="R26" s="1"/>
      <c r="S26" s="1"/>
      <c r="T26" s="1"/>
      <c r="U26" s="1"/>
    </row>
    <row r="27" spans="1:21" ht="18" customHeight="1" x14ac:dyDescent="0.25">
      <c r="A27" s="85"/>
      <c r="B27" s="325" t="s">
        <v>87</v>
      </c>
      <c r="C27" s="325"/>
      <c r="D27" s="3">
        <v>91141624.75</v>
      </c>
      <c r="E27" s="3">
        <v>149029785</v>
      </c>
      <c r="F27" s="80"/>
      <c r="G27" s="25"/>
      <c r="H27" s="21"/>
      <c r="I27" s="86"/>
      <c r="J27" s="86"/>
      <c r="K27" s="84"/>
      <c r="N27" s="1"/>
      <c r="O27" s="1"/>
      <c r="P27" s="1"/>
      <c r="Q27" s="1"/>
      <c r="R27" s="1"/>
      <c r="S27" s="1"/>
      <c r="T27" s="1"/>
      <c r="U27" s="1"/>
    </row>
    <row r="28" spans="1:21" ht="18" customHeight="1" x14ac:dyDescent="0.25">
      <c r="A28" s="85"/>
      <c r="B28" s="32"/>
      <c r="C28" s="32"/>
      <c r="D28" s="86"/>
      <c r="E28" s="86"/>
      <c r="F28" s="80"/>
      <c r="G28" s="327" t="s">
        <v>85</v>
      </c>
      <c r="H28" s="327"/>
      <c r="I28" s="27">
        <f>SUM(I29:I31)</f>
        <v>0</v>
      </c>
      <c r="J28" s="27">
        <f>SUM(J29:J31)</f>
        <v>0</v>
      </c>
      <c r="K28" s="84"/>
      <c r="N28" s="1"/>
      <c r="O28" s="1"/>
      <c r="P28" s="1"/>
      <c r="Q28" s="1"/>
      <c r="R28" s="1"/>
      <c r="S28" s="1"/>
      <c r="T28" s="1"/>
      <c r="U28" s="1"/>
    </row>
    <row r="29" spans="1:21" ht="18" customHeight="1" x14ac:dyDescent="0.25">
      <c r="A29" s="85"/>
      <c r="B29" s="25" t="s">
        <v>90</v>
      </c>
      <c r="C29" s="25"/>
      <c r="D29" s="27">
        <f>SUM(D30:D35)</f>
        <v>1909.89</v>
      </c>
      <c r="E29" s="27">
        <f>SUM(E30:E35)</f>
        <v>4582</v>
      </c>
      <c r="F29" s="80"/>
      <c r="G29" s="325" t="s">
        <v>94</v>
      </c>
      <c r="H29" s="325"/>
      <c r="I29" s="3">
        <v>0</v>
      </c>
      <c r="J29" s="3">
        <v>0</v>
      </c>
      <c r="K29" s="84"/>
      <c r="N29" s="1"/>
      <c r="O29" s="1"/>
      <c r="P29" s="1"/>
      <c r="Q29" s="1"/>
      <c r="R29" s="1"/>
      <c r="S29" s="1"/>
      <c r="T29" s="1"/>
      <c r="U29" s="1"/>
    </row>
    <row r="30" spans="1:21" ht="18" customHeight="1" x14ac:dyDescent="0.25">
      <c r="A30" s="85"/>
      <c r="B30" s="31" t="s">
        <v>92</v>
      </c>
      <c r="C30" s="31"/>
      <c r="D30" s="3">
        <v>1909.89</v>
      </c>
      <c r="E30" s="3">
        <v>4582</v>
      </c>
      <c r="F30" s="80"/>
      <c r="G30" s="325" t="s">
        <v>47</v>
      </c>
      <c r="H30" s="325"/>
      <c r="I30" s="3">
        <v>0</v>
      </c>
      <c r="J30" s="3">
        <v>0</v>
      </c>
      <c r="K30" s="84"/>
      <c r="N30" s="1"/>
      <c r="O30" s="1"/>
      <c r="P30" s="1"/>
      <c r="Q30" s="1"/>
      <c r="R30" s="1"/>
      <c r="S30" s="1"/>
      <c r="T30" s="1"/>
      <c r="U30" s="1"/>
    </row>
    <row r="31" spans="1:21" ht="18" customHeight="1" x14ac:dyDescent="0.25">
      <c r="A31" s="85"/>
      <c r="B31" s="325" t="s">
        <v>93</v>
      </c>
      <c r="C31" s="325"/>
      <c r="D31" s="3">
        <v>0</v>
      </c>
      <c r="E31" s="3">
        <v>0</v>
      </c>
      <c r="F31" s="80"/>
      <c r="G31" s="325" t="s">
        <v>97</v>
      </c>
      <c r="H31" s="325"/>
      <c r="I31" s="3">
        <v>0</v>
      </c>
      <c r="J31" s="3">
        <v>0</v>
      </c>
      <c r="K31" s="84"/>
      <c r="N31" s="1"/>
      <c r="O31" s="1"/>
      <c r="P31" s="1"/>
      <c r="Q31" s="1"/>
      <c r="R31" s="1"/>
      <c r="S31" s="1"/>
      <c r="T31" s="1"/>
      <c r="U31" s="1"/>
    </row>
    <row r="32" spans="1:21" ht="18" customHeight="1" x14ac:dyDescent="0.25">
      <c r="A32" s="83"/>
      <c r="B32" s="325" t="s">
        <v>186</v>
      </c>
      <c r="C32" s="325"/>
      <c r="D32" s="3">
        <v>0</v>
      </c>
      <c r="E32" s="3">
        <v>0</v>
      </c>
      <c r="F32" s="80"/>
      <c r="G32" s="25"/>
      <c r="H32" s="21"/>
      <c r="I32" s="86"/>
      <c r="J32" s="86"/>
      <c r="K32" s="84"/>
      <c r="N32" s="1"/>
      <c r="O32" s="1"/>
      <c r="P32" s="1"/>
      <c r="Q32" s="1"/>
      <c r="R32" s="1"/>
      <c r="S32" s="1"/>
      <c r="T32" s="1"/>
      <c r="U32" s="1"/>
    </row>
    <row r="33" spans="1:21" ht="18" customHeight="1" x14ac:dyDescent="0.25">
      <c r="A33" s="88"/>
      <c r="B33" s="325" t="s">
        <v>95</v>
      </c>
      <c r="C33" s="325"/>
      <c r="D33" s="3">
        <v>0</v>
      </c>
      <c r="E33" s="3">
        <v>0</v>
      </c>
      <c r="F33" s="89"/>
      <c r="G33" s="348" t="s">
        <v>99</v>
      </c>
      <c r="H33" s="348"/>
      <c r="I33" s="37">
        <f>SUM(I34:I38)</f>
        <v>0</v>
      </c>
      <c r="J33" s="37">
        <f>SUM(J34:J38)</f>
        <v>0</v>
      </c>
      <c r="K33" s="84"/>
      <c r="N33" s="1"/>
      <c r="O33" s="1"/>
      <c r="P33" s="1"/>
      <c r="Q33" s="1"/>
      <c r="R33" s="1"/>
      <c r="S33" s="1"/>
      <c r="T33" s="1"/>
      <c r="U33" s="1"/>
    </row>
    <row r="34" spans="1:21" ht="18" customHeight="1" x14ac:dyDescent="0.25">
      <c r="A34" s="83"/>
      <c r="B34" s="325" t="s">
        <v>96</v>
      </c>
      <c r="C34" s="325"/>
      <c r="D34" s="3">
        <v>0</v>
      </c>
      <c r="E34" s="3">
        <v>0</v>
      </c>
      <c r="F34" s="80"/>
      <c r="G34" s="325" t="s">
        <v>100</v>
      </c>
      <c r="H34" s="325"/>
      <c r="I34" s="3">
        <v>0</v>
      </c>
      <c r="J34" s="3">
        <v>0</v>
      </c>
      <c r="K34" s="84"/>
      <c r="N34" s="1"/>
      <c r="O34" s="1"/>
      <c r="P34" s="1"/>
      <c r="Q34" s="1"/>
      <c r="R34" s="1"/>
      <c r="S34" s="1"/>
      <c r="T34" s="1"/>
      <c r="U34" s="1"/>
    </row>
    <row r="35" spans="1:21" ht="18" customHeight="1" x14ac:dyDescent="0.25">
      <c r="A35" s="90"/>
      <c r="B35" s="25"/>
      <c r="C35" s="29"/>
      <c r="D35" s="26"/>
      <c r="E35" s="26"/>
      <c r="F35" s="80"/>
      <c r="G35" s="325" t="s">
        <v>101</v>
      </c>
      <c r="H35" s="325"/>
      <c r="I35" s="3">
        <v>0</v>
      </c>
      <c r="J35" s="3">
        <v>0</v>
      </c>
      <c r="K35" s="84"/>
      <c r="M35" s="91"/>
      <c r="N35" s="91"/>
      <c r="O35" s="1"/>
      <c r="P35" s="1"/>
      <c r="Q35" s="1"/>
      <c r="R35" s="1"/>
      <c r="S35" s="1"/>
      <c r="T35" s="1"/>
      <c r="U35" s="1"/>
    </row>
    <row r="36" spans="1:21" ht="18.600000000000001" customHeight="1" x14ac:dyDescent="0.25">
      <c r="A36" s="90"/>
      <c r="B36" s="327" t="s">
        <v>98</v>
      </c>
      <c r="C36" s="327"/>
      <c r="D36" s="92">
        <f>D12+D24+D29</f>
        <v>106904197.25</v>
      </c>
      <c r="E36" s="92">
        <f>E12+E24+E29</f>
        <v>209624344</v>
      </c>
      <c r="F36" s="80"/>
      <c r="G36" s="325" t="s">
        <v>102</v>
      </c>
      <c r="H36" s="325"/>
      <c r="I36" s="3">
        <v>0</v>
      </c>
      <c r="J36" s="3">
        <v>0</v>
      </c>
      <c r="K36" s="84"/>
      <c r="M36" s="91"/>
      <c r="N36" s="91"/>
      <c r="O36" s="1"/>
      <c r="P36" s="1"/>
      <c r="Q36" s="1"/>
      <c r="R36" s="1"/>
      <c r="S36" s="1"/>
      <c r="T36" s="1"/>
      <c r="U36" s="1"/>
    </row>
    <row r="37" spans="1:21" ht="18" customHeight="1" x14ac:dyDescent="0.25">
      <c r="A37" s="90"/>
      <c r="F37" s="80"/>
      <c r="G37" s="325" t="s">
        <v>103</v>
      </c>
      <c r="H37" s="325"/>
      <c r="I37" s="3">
        <v>0</v>
      </c>
      <c r="J37" s="3">
        <v>0</v>
      </c>
      <c r="K37" s="84"/>
      <c r="M37" s="91"/>
      <c r="N37" s="91"/>
      <c r="O37" s="1"/>
      <c r="P37" s="1"/>
      <c r="Q37" s="1"/>
      <c r="R37" s="1"/>
      <c r="S37" s="1"/>
      <c r="T37" s="1"/>
      <c r="U37" s="1"/>
    </row>
    <row r="38" spans="1:21" ht="18" customHeight="1" x14ac:dyDescent="0.25">
      <c r="A38" s="90"/>
      <c r="B38" s="80"/>
      <c r="C38" s="80"/>
      <c r="D38" s="80"/>
      <c r="E38" s="80"/>
      <c r="F38" s="80"/>
      <c r="G38" s="325" t="s">
        <v>104</v>
      </c>
      <c r="H38" s="325"/>
      <c r="I38" s="3">
        <v>0</v>
      </c>
      <c r="J38" s="3">
        <v>0</v>
      </c>
      <c r="K38" s="84"/>
      <c r="M38" s="91"/>
      <c r="N38" s="91"/>
      <c r="O38" s="1"/>
      <c r="P38" s="1"/>
      <c r="Q38" s="1"/>
      <c r="R38" s="1"/>
      <c r="S38" s="1"/>
      <c r="T38" s="1"/>
      <c r="U38" s="1"/>
    </row>
    <row r="39" spans="1:21" ht="9" customHeight="1" x14ac:dyDescent="0.25">
      <c r="A39" s="90"/>
      <c r="B39" s="80"/>
      <c r="C39" s="80"/>
      <c r="D39" s="80"/>
      <c r="E39" s="80"/>
      <c r="F39" s="80"/>
      <c r="G39" s="25"/>
      <c r="H39" s="21"/>
      <c r="I39" s="86"/>
      <c r="J39" s="86"/>
      <c r="K39" s="84"/>
      <c r="M39" s="91"/>
      <c r="N39" s="91"/>
      <c r="O39" s="1"/>
      <c r="P39" s="1"/>
      <c r="Q39" s="1"/>
      <c r="R39" s="1"/>
      <c r="S39" s="1"/>
      <c r="T39" s="1"/>
      <c r="U39" s="1"/>
    </row>
    <row r="40" spans="1:21" ht="18" customHeight="1" x14ac:dyDescent="0.25">
      <c r="A40" s="90"/>
      <c r="B40" s="80"/>
      <c r="C40" s="80"/>
      <c r="D40" s="80"/>
      <c r="E40" s="80"/>
      <c r="F40" s="80"/>
      <c r="G40" s="327" t="s">
        <v>105</v>
      </c>
      <c r="H40" s="327"/>
      <c r="I40" s="37">
        <f>SUM(I41:I46)</f>
        <v>502111.5</v>
      </c>
      <c r="J40" s="37">
        <f>SUM(J41:J46)</f>
        <v>235862.43</v>
      </c>
      <c r="K40" s="84"/>
      <c r="N40" s="1"/>
      <c r="O40" s="1"/>
      <c r="P40" s="1"/>
      <c r="Q40" s="1"/>
      <c r="R40" s="1"/>
      <c r="S40" s="1"/>
      <c r="T40" s="1"/>
      <c r="U40" s="1"/>
    </row>
    <row r="41" spans="1:21" ht="18" customHeight="1" x14ac:dyDescent="0.25">
      <c r="A41" s="90"/>
      <c r="B41" s="80"/>
      <c r="C41" s="80"/>
      <c r="D41" s="80"/>
      <c r="E41" s="80"/>
      <c r="F41" s="80"/>
      <c r="G41" s="346" t="s">
        <v>187</v>
      </c>
      <c r="H41" s="346"/>
      <c r="I41" s="3">
        <v>502111.5</v>
      </c>
      <c r="J41" s="3">
        <v>235862.43</v>
      </c>
      <c r="K41" s="84"/>
      <c r="N41" s="1"/>
      <c r="O41" s="1"/>
      <c r="P41" s="1"/>
      <c r="Q41" s="1"/>
      <c r="R41" s="1"/>
      <c r="S41" s="1"/>
      <c r="T41" s="1"/>
      <c r="U41" s="1"/>
    </row>
    <row r="42" spans="1:21" ht="18" customHeight="1" x14ac:dyDescent="0.25">
      <c r="A42" s="90"/>
      <c r="B42" s="80"/>
      <c r="C42" s="80"/>
      <c r="D42" s="80"/>
      <c r="E42" s="80"/>
      <c r="F42" s="80"/>
      <c r="G42" s="325" t="s">
        <v>106</v>
      </c>
      <c r="H42" s="325"/>
      <c r="I42" s="3">
        <v>0</v>
      </c>
      <c r="J42" s="3">
        <v>0</v>
      </c>
      <c r="K42" s="84"/>
      <c r="N42" s="1"/>
      <c r="O42" s="1"/>
      <c r="P42" s="1"/>
      <c r="Q42" s="1"/>
      <c r="R42" s="1"/>
      <c r="S42" s="1"/>
      <c r="T42" s="1"/>
      <c r="U42" s="1"/>
    </row>
    <row r="43" spans="1:21" ht="18" customHeight="1" x14ac:dyDescent="0.25">
      <c r="A43" s="90"/>
      <c r="B43" s="80"/>
      <c r="C43" s="80"/>
      <c r="D43" s="80"/>
      <c r="E43" s="80"/>
      <c r="F43" s="80"/>
      <c r="G43" s="325" t="s">
        <v>107</v>
      </c>
      <c r="H43" s="325"/>
      <c r="I43" s="3">
        <v>0</v>
      </c>
      <c r="J43" s="3">
        <v>0</v>
      </c>
      <c r="K43" s="84"/>
      <c r="N43" s="1"/>
      <c r="O43" s="1"/>
      <c r="P43" s="1"/>
      <c r="Q43" s="1"/>
      <c r="R43" s="1"/>
      <c r="S43" s="1"/>
      <c r="T43" s="1"/>
      <c r="U43" s="1"/>
    </row>
    <row r="44" spans="1:21" ht="18" customHeight="1" x14ac:dyDescent="0.25">
      <c r="A44" s="90"/>
      <c r="B44" s="80"/>
      <c r="C44" s="80"/>
      <c r="D44" s="80"/>
      <c r="E44" s="80"/>
      <c r="F44" s="80"/>
      <c r="G44" s="346" t="s">
        <v>188</v>
      </c>
      <c r="H44" s="346"/>
      <c r="I44" s="3">
        <v>0</v>
      </c>
      <c r="J44" s="3">
        <v>0</v>
      </c>
      <c r="K44" s="84"/>
      <c r="N44" s="1"/>
      <c r="O44" s="1"/>
      <c r="P44" s="1"/>
      <c r="Q44" s="1"/>
      <c r="R44" s="1"/>
      <c r="S44" s="1"/>
      <c r="T44" s="1"/>
      <c r="U44" s="1"/>
    </row>
    <row r="45" spans="1:21" ht="18" customHeight="1" x14ac:dyDescent="0.25">
      <c r="A45" s="90"/>
      <c r="B45" s="80"/>
      <c r="C45" s="80"/>
      <c r="D45" s="80"/>
      <c r="E45" s="80"/>
      <c r="F45" s="80"/>
      <c r="G45" s="325" t="s">
        <v>108</v>
      </c>
      <c r="H45" s="325"/>
      <c r="I45" s="3">
        <v>0</v>
      </c>
      <c r="J45" s="3">
        <v>0</v>
      </c>
      <c r="K45" s="84"/>
      <c r="N45" s="1"/>
      <c r="O45" s="1"/>
      <c r="P45" s="1"/>
      <c r="Q45" s="1"/>
      <c r="R45" s="1"/>
      <c r="S45" s="1"/>
      <c r="T45" s="1"/>
      <c r="U45" s="1"/>
    </row>
    <row r="46" spans="1:21" ht="18" customHeight="1" x14ac:dyDescent="0.25">
      <c r="A46" s="90"/>
      <c r="B46" s="80"/>
      <c r="C46" s="80"/>
      <c r="D46" s="80"/>
      <c r="E46" s="80"/>
      <c r="F46" s="80"/>
      <c r="G46" s="325" t="s">
        <v>109</v>
      </c>
      <c r="H46" s="325"/>
      <c r="I46" s="3">
        <v>0</v>
      </c>
      <c r="J46" s="3">
        <v>0</v>
      </c>
      <c r="K46" s="84"/>
      <c r="N46" s="1"/>
      <c r="O46" s="1"/>
      <c r="P46" s="1"/>
      <c r="Q46" s="1"/>
      <c r="R46" s="1"/>
      <c r="S46" s="1"/>
      <c r="T46" s="1"/>
      <c r="U46" s="1"/>
    </row>
    <row r="47" spans="1:21" ht="9" customHeight="1" x14ac:dyDescent="0.25">
      <c r="A47" s="90"/>
      <c r="B47" s="80"/>
      <c r="C47" s="80"/>
      <c r="D47" s="80"/>
      <c r="E47" s="80"/>
      <c r="F47" s="80"/>
      <c r="G47" s="25"/>
      <c r="H47" s="21"/>
      <c r="I47" s="86"/>
      <c r="J47" s="86"/>
      <c r="K47" s="84"/>
      <c r="N47" s="1"/>
      <c r="O47" s="1"/>
      <c r="P47" s="1"/>
      <c r="Q47" s="1"/>
      <c r="R47" s="1"/>
      <c r="S47" s="1"/>
      <c r="T47" s="1"/>
      <c r="U47" s="1"/>
    </row>
    <row r="48" spans="1:21" ht="18" customHeight="1" x14ac:dyDescent="0.25">
      <c r="A48" s="90"/>
      <c r="B48" s="80"/>
      <c r="C48" s="80"/>
      <c r="D48" s="80"/>
      <c r="E48" s="80"/>
      <c r="F48" s="80"/>
      <c r="G48" s="327" t="s">
        <v>110</v>
      </c>
      <c r="H48" s="327"/>
      <c r="I48" s="37">
        <f>SUM(I49)</f>
        <v>0</v>
      </c>
      <c r="J48" s="37">
        <v>0</v>
      </c>
      <c r="K48" s="84"/>
      <c r="N48" s="1"/>
      <c r="O48" s="1"/>
      <c r="P48" s="1"/>
      <c r="Q48" s="1"/>
      <c r="R48" s="1"/>
      <c r="S48" s="1"/>
      <c r="T48" s="1"/>
      <c r="U48" s="1"/>
    </row>
    <row r="49" spans="1:21" ht="18" customHeight="1" x14ac:dyDescent="0.25">
      <c r="A49" s="90"/>
      <c r="B49" s="80"/>
      <c r="C49" s="80"/>
      <c r="D49" s="80"/>
      <c r="E49" s="80"/>
      <c r="F49" s="80"/>
      <c r="G49" s="325" t="s">
        <v>111</v>
      </c>
      <c r="H49" s="325"/>
      <c r="I49" s="3">
        <v>0</v>
      </c>
      <c r="J49" s="3">
        <v>0</v>
      </c>
      <c r="K49" s="84"/>
      <c r="N49" s="1"/>
      <c r="O49" s="1"/>
      <c r="P49" s="1"/>
      <c r="Q49" s="1"/>
      <c r="R49" s="1"/>
      <c r="S49" s="1"/>
      <c r="T49" s="1"/>
      <c r="U49" s="1"/>
    </row>
    <row r="50" spans="1:21" ht="5.0999999999999996" customHeight="1" x14ac:dyDescent="0.25">
      <c r="A50" s="90"/>
      <c r="B50" s="80"/>
      <c r="C50" s="80"/>
      <c r="D50" s="80"/>
      <c r="E50" s="80"/>
      <c r="F50" s="80"/>
      <c r="G50" s="25"/>
      <c r="H50" s="21"/>
      <c r="I50" s="86"/>
      <c r="J50" s="86"/>
      <c r="K50" s="84"/>
      <c r="N50" s="1"/>
      <c r="O50" s="1"/>
      <c r="P50" s="1"/>
      <c r="Q50" s="1"/>
      <c r="R50" s="1"/>
      <c r="S50" s="1"/>
      <c r="T50" s="1"/>
      <c r="U50" s="1"/>
    </row>
    <row r="51" spans="1:21" ht="18" customHeight="1" x14ac:dyDescent="0.25">
      <c r="A51" s="90"/>
      <c r="B51" s="80"/>
      <c r="C51" s="80"/>
      <c r="D51" s="80"/>
      <c r="E51" s="80"/>
      <c r="F51" s="80"/>
      <c r="G51" s="321" t="s">
        <v>112</v>
      </c>
      <c r="H51" s="321"/>
      <c r="I51" s="93">
        <f>I12+I17+I28+I33+I40+I48</f>
        <v>83179989.489999995</v>
      </c>
      <c r="J51" s="93">
        <f>J12+J17+J28+J33+J40+J48</f>
        <v>165295603.54000002</v>
      </c>
      <c r="K51" s="94"/>
      <c r="N51" s="1"/>
      <c r="O51" s="1"/>
      <c r="P51" s="1"/>
      <c r="Q51" s="1"/>
      <c r="R51" s="1"/>
      <c r="S51" s="1"/>
      <c r="T51" s="1"/>
      <c r="U51" s="1"/>
    </row>
    <row r="52" spans="1:21" ht="5.0999999999999996" customHeight="1" x14ac:dyDescent="0.25">
      <c r="A52" s="90"/>
      <c r="B52" s="80"/>
      <c r="C52" s="80"/>
      <c r="D52" s="80"/>
      <c r="E52" s="80"/>
      <c r="F52" s="80"/>
      <c r="G52" s="28"/>
      <c r="H52" s="28"/>
      <c r="I52" s="86"/>
      <c r="J52" s="86"/>
      <c r="K52" s="94"/>
      <c r="N52" s="1"/>
      <c r="O52" s="1"/>
      <c r="P52" s="1"/>
      <c r="Q52" s="1"/>
      <c r="R52" s="1"/>
      <c r="S52" s="1"/>
      <c r="T52" s="1"/>
      <c r="U52" s="1"/>
    </row>
    <row r="53" spans="1:21" ht="18" customHeight="1" x14ac:dyDescent="0.25">
      <c r="A53" s="90"/>
      <c r="B53" s="80"/>
      <c r="C53" s="80"/>
      <c r="D53" s="80"/>
      <c r="E53" s="80"/>
      <c r="F53" s="80"/>
      <c r="G53" s="347" t="s">
        <v>113</v>
      </c>
      <c r="H53" s="347"/>
      <c r="I53" s="93">
        <f>D36-I51</f>
        <v>23724207.760000005</v>
      </c>
      <c r="J53" s="93">
        <f>E36-J51</f>
        <v>44328740.459999979</v>
      </c>
      <c r="K53" s="94"/>
      <c r="L53" s="87"/>
      <c r="M53" s="87"/>
      <c r="N53" s="1"/>
      <c r="O53" s="1"/>
      <c r="P53" s="1"/>
      <c r="Q53" s="1"/>
      <c r="R53" s="1"/>
      <c r="S53" s="1"/>
      <c r="T53" s="1"/>
      <c r="U53" s="1"/>
    </row>
    <row r="54" spans="1:21" ht="6" customHeight="1" thickBot="1" x14ac:dyDescent="0.3">
      <c r="A54" s="95"/>
      <c r="B54" s="96"/>
      <c r="C54" s="96"/>
      <c r="D54" s="96"/>
      <c r="E54" s="96"/>
      <c r="F54" s="96"/>
      <c r="G54" s="97"/>
      <c r="H54" s="97"/>
      <c r="I54" s="306"/>
      <c r="J54" s="96"/>
      <c r="K54" s="98"/>
      <c r="N54" s="1"/>
      <c r="O54" s="1"/>
      <c r="P54" s="1"/>
      <c r="Q54" s="1"/>
      <c r="R54" s="1"/>
      <c r="S54" s="1"/>
      <c r="T54" s="1"/>
      <c r="U54" s="1"/>
    </row>
    <row r="55" spans="1:21" ht="6" customHeight="1" x14ac:dyDescent="0.25">
      <c r="A55" s="5"/>
      <c r="B55" s="5"/>
      <c r="C55" s="5"/>
      <c r="D55" s="5"/>
      <c r="E55" s="5"/>
      <c r="F55" s="5"/>
      <c r="G55" s="66"/>
      <c r="H55" s="66"/>
      <c r="I55" s="5"/>
      <c r="J55" s="5"/>
      <c r="K55" s="5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5">
      <c r="B56" s="322" t="s">
        <v>61</v>
      </c>
      <c r="C56" s="322"/>
      <c r="D56" s="322"/>
      <c r="E56" s="322"/>
      <c r="F56" s="322"/>
      <c r="G56" s="322"/>
      <c r="H56" s="322"/>
      <c r="I56" s="322"/>
      <c r="J56" s="322"/>
      <c r="N56" s="1"/>
      <c r="O56" s="1"/>
      <c r="P56" s="1"/>
      <c r="Q56" s="1"/>
      <c r="R56" s="1"/>
      <c r="S56" s="1"/>
      <c r="T56" s="1"/>
      <c r="U56" s="1"/>
    </row>
    <row r="57" spans="1:21" ht="9.75" customHeight="1" x14ac:dyDescent="0.25">
      <c r="B57" s="49"/>
      <c r="C57" s="50"/>
      <c r="D57" s="51"/>
      <c r="E57" s="51"/>
      <c r="G57" s="53"/>
      <c r="H57" s="50"/>
      <c r="I57" s="51"/>
      <c r="J57" s="51"/>
      <c r="N57" s="1"/>
      <c r="O57" s="1"/>
      <c r="P57" s="1"/>
      <c r="Q57" s="1"/>
      <c r="R57" s="1"/>
      <c r="S57" s="1"/>
      <c r="T57" s="1"/>
      <c r="U57" s="1"/>
    </row>
    <row r="58" spans="1:21" ht="30" customHeight="1" x14ac:dyDescent="0.25">
      <c r="B58" s="49"/>
      <c r="C58" s="323"/>
      <c r="D58" s="323"/>
      <c r="E58" s="51"/>
      <c r="G58" s="324"/>
      <c r="H58" s="324"/>
      <c r="I58" s="51"/>
      <c r="J58" s="51"/>
      <c r="N58" s="1"/>
      <c r="O58" s="1"/>
      <c r="P58" s="1"/>
      <c r="Q58" s="1"/>
      <c r="R58" s="1"/>
      <c r="S58" s="1"/>
      <c r="T58" s="1"/>
      <c r="U58" s="1"/>
    </row>
    <row r="59" spans="1:21" ht="14.1" customHeight="1" x14ac:dyDescent="0.25">
      <c r="B59" s="54"/>
      <c r="C59" s="320"/>
      <c r="D59" s="320"/>
      <c r="E59" s="51"/>
      <c r="F59" s="51"/>
      <c r="G59" s="320"/>
      <c r="H59" s="320"/>
      <c r="I59" s="56"/>
      <c r="J59" s="51"/>
      <c r="N59" s="1"/>
      <c r="O59" s="1"/>
      <c r="P59" s="1"/>
      <c r="Q59" s="1"/>
      <c r="R59" s="1"/>
      <c r="S59" s="1"/>
      <c r="T59" s="1"/>
      <c r="U59" s="1"/>
    </row>
    <row r="60" spans="1:21" ht="14.1" customHeight="1" x14ac:dyDescent="0.25">
      <c r="B60" s="57"/>
      <c r="C60" s="319"/>
      <c r="D60" s="319"/>
      <c r="E60" s="58"/>
      <c r="F60" s="58"/>
      <c r="G60" s="319"/>
      <c r="H60" s="319"/>
      <c r="I60" s="56"/>
      <c r="J60" s="51"/>
      <c r="N60" s="1"/>
      <c r="O60" s="1"/>
      <c r="P60" s="1"/>
      <c r="Q60" s="1"/>
      <c r="R60" s="1"/>
      <c r="S60" s="1"/>
      <c r="T60" s="1"/>
      <c r="U60" s="1"/>
    </row>
    <row r="61" spans="1:21" ht="9.9499999999999993" customHeight="1" x14ac:dyDescent="0.2">
      <c r="D61" s="99"/>
    </row>
    <row r="62" spans="1:21" x14ac:dyDescent="0.2">
      <c r="C62" s="323"/>
      <c r="D62" s="323"/>
      <c r="E62" s="51"/>
      <c r="G62" s="324"/>
      <c r="H62" s="324"/>
    </row>
    <row r="63" spans="1:21" x14ac:dyDescent="0.2">
      <c r="C63" s="320"/>
      <c r="D63" s="320"/>
      <c r="E63" s="51"/>
      <c r="F63" s="51"/>
      <c r="G63" s="320"/>
      <c r="H63" s="320"/>
    </row>
    <row r="64" spans="1:21" x14ac:dyDescent="0.2">
      <c r="C64" s="319"/>
      <c r="D64" s="319"/>
      <c r="E64" s="58"/>
      <c r="F64" s="58"/>
      <c r="G64" s="319"/>
      <c r="H64" s="319"/>
    </row>
    <row r="69" spans="2:10" x14ac:dyDescent="0.2">
      <c r="I69" s="87"/>
      <c r="J69" s="87"/>
    </row>
    <row r="72" spans="2:10" ht="84" x14ac:dyDescent="0.2">
      <c r="B72" s="154" t="s">
        <v>214</v>
      </c>
    </row>
  </sheetData>
  <sheetProtection formatCells="0" selectLockedCells="1"/>
  <mergeCells count="73">
    <mergeCell ref="B9:C9"/>
    <mergeCell ref="G9:H9"/>
    <mergeCell ref="A1:K1"/>
    <mergeCell ref="A2:K2"/>
    <mergeCell ref="A3:K3"/>
    <mergeCell ref="A4:K4"/>
    <mergeCell ref="A6:K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8:H18"/>
    <mergeCell ref="B19:C19"/>
    <mergeCell ref="G19:H19"/>
    <mergeCell ref="G20:H20"/>
    <mergeCell ref="G21:H21"/>
    <mergeCell ref="B18:C18"/>
    <mergeCell ref="G22:H22"/>
    <mergeCell ref="G23:H23"/>
    <mergeCell ref="B20:C22"/>
    <mergeCell ref="B24:C25"/>
    <mergeCell ref="G37:H37"/>
    <mergeCell ref="B27:C27"/>
    <mergeCell ref="G24:H24"/>
    <mergeCell ref="B36:C36"/>
    <mergeCell ref="G38:H38"/>
    <mergeCell ref="G40:H40"/>
    <mergeCell ref="G25:H25"/>
    <mergeCell ref="G26:H26"/>
    <mergeCell ref="G28:H28"/>
    <mergeCell ref="G29:H29"/>
    <mergeCell ref="G30:H30"/>
    <mergeCell ref="G31:H31"/>
    <mergeCell ref="G33:H33"/>
    <mergeCell ref="G34:H34"/>
    <mergeCell ref="G43:H43"/>
    <mergeCell ref="G44:H44"/>
    <mergeCell ref="G45:H45"/>
    <mergeCell ref="G46:H46"/>
    <mergeCell ref="G48:H48"/>
    <mergeCell ref="C64:D64"/>
    <mergeCell ref="G64:H64"/>
    <mergeCell ref="C60:D60"/>
    <mergeCell ref="G60:H60"/>
    <mergeCell ref="C62:D62"/>
    <mergeCell ref="G62:H62"/>
    <mergeCell ref="C63:D63"/>
    <mergeCell ref="G63:H63"/>
    <mergeCell ref="G59:H59"/>
    <mergeCell ref="G51:H51"/>
    <mergeCell ref="B31:C31"/>
    <mergeCell ref="B32:C32"/>
    <mergeCell ref="B33:C33"/>
    <mergeCell ref="G41:H41"/>
    <mergeCell ref="G42:H42"/>
    <mergeCell ref="B34:C34"/>
    <mergeCell ref="G53:H53"/>
    <mergeCell ref="B56:J56"/>
    <mergeCell ref="C58:D58"/>
    <mergeCell ref="G58:H58"/>
    <mergeCell ref="C59:D59"/>
    <mergeCell ref="G49:H49"/>
    <mergeCell ref="G36:H36"/>
    <mergeCell ref="G35:H35"/>
  </mergeCells>
  <printOptions horizontalCentered="1"/>
  <pageMargins left="0.78740157480314965" right="0.19685039370078741" top="0.59055118110236227" bottom="0.19685039370078741" header="0" footer="0"/>
  <pageSetup scale="53" orientation="landscape" horizontalDpi="300" verticalDpi="300" r:id="rId1"/>
  <headerFooter>
    <oddFooter>&amp;CContable/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view="pageBreakPreview" topLeftCell="A34" zoomScale="85" zoomScaleNormal="70" zoomScaleSheetLayoutView="85" workbookViewId="0">
      <selection activeCell="F45" sqref="F45"/>
    </sheetView>
  </sheetViews>
  <sheetFormatPr baseColWidth="10" defaultColWidth="11.42578125" defaultRowHeight="12" x14ac:dyDescent="0.2"/>
  <cols>
    <col min="1" max="1" width="3.7109375" style="119" customWidth="1"/>
    <col min="2" max="2" width="11.7109375" style="120" customWidth="1"/>
    <col min="3" max="3" width="63.28515625" style="120" customWidth="1"/>
    <col min="4" max="4" width="20.7109375" style="123" customWidth="1"/>
    <col min="5" max="5" width="27.42578125" style="123" customWidth="1"/>
    <col min="6" max="6" width="24.28515625" style="123" customWidth="1"/>
    <col min="7" max="7" width="25.28515625" style="123" customWidth="1"/>
    <col min="8" max="8" width="22.28515625" style="123" customWidth="1"/>
    <col min="9" max="9" width="3.28515625" style="119" customWidth="1"/>
    <col min="10" max="10" width="13.28515625" style="9" bestFit="1" customWidth="1"/>
    <col min="11" max="11" width="18" style="9" bestFit="1" customWidth="1"/>
    <col min="12" max="12" width="11.42578125" style="9"/>
    <col min="13" max="13" width="14" style="9" bestFit="1" customWidth="1"/>
    <col min="14" max="16" width="11.42578125" style="9"/>
    <col min="17" max="17" width="19.85546875" style="9" customWidth="1"/>
    <col min="18" max="16384" width="11.42578125" style="9"/>
  </cols>
  <sheetData>
    <row r="1" spans="1:11" s="5" customFormat="1" ht="20.100000000000001" customHeight="1" x14ac:dyDescent="0.3">
      <c r="A1" s="328" t="s">
        <v>204</v>
      </c>
      <c r="B1" s="328"/>
      <c r="C1" s="328"/>
      <c r="D1" s="328"/>
      <c r="E1" s="328"/>
      <c r="F1" s="328"/>
      <c r="G1" s="328"/>
      <c r="H1" s="328"/>
      <c r="I1" s="328"/>
      <c r="J1" s="100"/>
      <c r="K1" s="100"/>
    </row>
    <row r="2" spans="1:11" ht="20.100000000000001" customHeight="1" x14ac:dyDescent="0.3">
      <c r="A2" s="328" t="s">
        <v>150</v>
      </c>
      <c r="B2" s="328"/>
      <c r="C2" s="328"/>
      <c r="D2" s="328"/>
      <c r="E2" s="328"/>
      <c r="F2" s="328"/>
      <c r="G2" s="328"/>
      <c r="H2" s="328"/>
      <c r="I2" s="328"/>
    </row>
    <row r="3" spans="1:11" ht="20.100000000000001" customHeight="1" x14ac:dyDescent="0.3">
      <c r="A3" s="328" t="s">
        <v>206</v>
      </c>
      <c r="B3" s="328"/>
      <c r="C3" s="328"/>
      <c r="D3" s="328"/>
      <c r="E3" s="328"/>
      <c r="F3" s="328"/>
      <c r="G3" s="328"/>
      <c r="H3" s="328"/>
      <c r="I3" s="328"/>
    </row>
    <row r="4" spans="1:11" ht="20.100000000000001" customHeight="1" x14ac:dyDescent="0.3">
      <c r="A4" s="328" t="s">
        <v>0</v>
      </c>
      <c r="B4" s="328"/>
      <c r="C4" s="328"/>
      <c r="D4" s="328"/>
      <c r="E4" s="328"/>
      <c r="F4" s="328"/>
      <c r="G4" s="328"/>
      <c r="H4" s="328"/>
      <c r="I4" s="328"/>
    </row>
    <row r="5" spans="1:11" s="5" customFormat="1" ht="3" customHeight="1" x14ac:dyDescent="0.2">
      <c r="A5" s="101"/>
      <c r="B5" s="102"/>
      <c r="C5" s="359"/>
      <c r="D5" s="359"/>
      <c r="E5" s="359"/>
      <c r="F5" s="359"/>
      <c r="G5" s="359"/>
      <c r="H5" s="359"/>
      <c r="I5" s="359"/>
    </row>
    <row r="6" spans="1:11" ht="20.100000000000001" customHeight="1" x14ac:dyDescent="0.3">
      <c r="A6" s="330" t="s">
        <v>219</v>
      </c>
      <c r="B6" s="328"/>
      <c r="C6" s="328"/>
      <c r="D6" s="328"/>
      <c r="E6" s="328"/>
      <c r="F6" s="328"/>
      <c r="G6" s="328"/>
      <c r="H6" s="328"/>
      <c r="I6" s="328"/>
    </row>
    <row r="7" spans="1:11" ht="3" customHeight="1" x14ac:dyDescent="0.2">
      <c r="A7" s="101"/>
      <c r="B7" s="101"/>
      <c r="C7" s="101" t="s">
        <v>117</v>
      </c>
      <c r="D7" s="101"/>
      <c r="E7" s="101"/>
      <c r="F7" s="101"/>
      <c r="G7" s="101"/>
      <c r="H7" s="101"/>
      <c r="I7" s="101"/>
    </row>
    <row r="8" spans="1:11" s="5" customFormat="1" ht="3" customHeight="1" thickBot="1" x14ac:dyDescent="0.25">
      <c r="A8" s="101"/>
      <c r="B8" s="101"/>
      <c r="C8" s="101"/>
      <c r="D8" s="101"/>
      <c r="E8" s="101"/>
      <c r="F8" s="101"/>
      <c r="G8" s="101"/>
      <c r="H8" s="101"/>
      <c r="I8" s="101"/>
    </row>
    <row r="9" spans="1:11" s="5" customFormat="1" ht="60" customHeight="1" thickBot="1" x14ac:dyDescent="0.25">
      <c r="A9" s="103"/>
      <c r="B9" s="360" t="s">
        <v>63</v>
      </c>
      <c r="C9" s="361"/>
      <c r="D9" s="104" t="s">
        <v>46</v>
      </c>
      <c r="E9" s="104" t="s">
        <v>151</v>
      </c>
      <c r="F9" s="104" t="s">
        <v>152</v>
      </c>
      <c r="G9" s="104" t="s">
        <v>118</v>
      </c>
      <c r="H9" s="105" t="s">
        <v>153</v>
      </c>
      <c r="I9" s="106"/>
    </row>
    <row r="10" spans="1:11" s="5" customFormat="1" ht="3" customHeight="1" x14ac:dyDescent="0.2">
      <c r="A10" s="107"/>
      <c r="B10" s="108"/>
      <c r="C10" s="108"/>
      <c r="D10" s="108"/>
      <c r="E10" s="108"/>
      <c r="F10" s="108"/>
      <c r="G10" s="108"/>
      <c r="H10" s="108"/>
      <c r="I10" s="109"/>
    </row>
    <row r="11" spans="1:11" s="5" customFormat="1" ht="3" customHeight="1" x14ac:dyDescent="0.2">
      <c r="A11" s="19"/>
      <c r="B11" s="110"/>
      <c r="C11" s="111"/>
      <c r="D11" s="56"/>
      <c r="E11" s="297"/>
      <c r="F11" s="56"/>
      <c r="G11" s="298"/>
      <c r="H11" s="110"/>
      <c r="I11" s="112"/>
    </row>
    <row r="12" spans="1:11" ht="20.100000000000001" customHeight="1" x14ac:dyDescent="0.2">
      <c r="A12" s="34"/>
      <c r="B12" s="355" t="s">
        <v>220</v>
      </c>
      <c r="C12" s="355"/>
      <c r="D12" s="299">
        <f>SUM(D13:D15)</f>
        <v>101416824</v>
      </c>
      <c r="E12" s="299">
        <v>0</v>
      </c>
      <c r="F12" s="299">
        <v>0</v>
      </c>
      <c r="G12" s="299">
        <v>0</v>
      </c>
      <c r="H12" s="299">
        <f>SUM(D11:G12)</f>
        <v>101416824</v>
      </c>
      <c r="I12" s="300"/>
    </row>
    <row r="13" spans="1:11" ht="20.100000000000001" customHeight="1" x14ac:dyDescent="0.2">
      <c r="A13" s="34"/>
      <c r="B13" s="325" t="s">
        <v>154</v>
      </c>
      <c r="C13" s="325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2"/>
    </row>
    <row r="14" spans="1:11" ht="20.100000000000001" customHeight="1" x14ac:dyDescent="0.2">
      <c r="A14" s="34"/>
      <c r="B14" s="325" t="s">
        <v>48</v>
      </c>
      <c r="C14" s="325"/>
      <c r="D14" s="2">
        <v>101416824</v>
      </c>
      <c r="E14" s="2">
        <v>0</v>
      </c>
      <c r="F14" s="2">
        <v>0</v>
      </c>
      <c r="G14" s="2">
        <v>0</v>
      </c>
      <c r="H14" s="312">
        <f>SUM(D14:G14)</f>
        <v>101416824</v>
      </c>
      <c r="I14" s="112"/>
    </row>
    <row r="15" spans="1:11" ht="20.100000000000001" customHeight="1" x14ac:dyDescent="0.2">
      <c r="A15" s="19"/>
      <c r="B15" s="325" t="s">
        <v>155</v>
      </c>
      <c r="C15" s="325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12"/>
    </row>
    <row r="16" spans="1:11" ht="20.100000000000001" customHeight="1" x14ac:dyDescent="0.2">
      <c r="A16" s="19"/>
      <c r="B16" s="292"/>
      <c r="C16" s="292"/>
      <c r="D16" s="2"/>
      <c r="E16" s="2"/>
      <c r="F16" s="2"/>
      <c r="G16" s="2"/>
      <c r="H16" s="2"/>
      <c r="I16" s="112"/>
    </row>
    <row r="17" spans="1:13" ht="20.100000000000001" customHeight="1" x14ac:dyDescent="0.2">
      <c r="A17" s="19"/>
      <c r="B17" s="356" t="s">
        <v>221</v>
      </c>
      <c r="C17" s="356"/>
      <c r="D17" s="299">
        <v>0</v>
      </c>
      <c r="E17" s="299">
        <f>SUM(E18:E22)</f>
        <v>56815727.690000005</v>
      </c>
      <c r="F17" s="299">
        <f>SUM(F18:F22)</f>
        <v>44328740.849999994</v>
      </c>
      <c r="G17" s="299">
        <v>0</v>
      </c>
      <c r="H17" s="299">
        <f>SUM(D17:G17)</f>
        <v>101144468.53999999</v>
      </c>
      <c r="I17" s="300"/>
    </row>
    <row r="18" spans="1:13" ht="20.100000000000001" customHeight="1" x14ac:dyDescent="0.2">
      <c r="A18" s="34"/>
      <c r="B18" s="325" t="s">
        <v>156</v>
      </c>
      <c r="C18" s="325"/>
      <c r="D18" s="2">
        <v>0</v>
      </c>
      <c r="E18" s="2">
        <v>0</v>
      </c>
      <c r="F18" s="2">
        <v>44328740.849999994</v>
      </c>
      <c r="G18" s="2">
        <v>0</v>
      </c>
      <c r="H18" s="312">
        <f>SUM(D18:G18)</f>
        <v>44328740.849999994</v>
      </c>
      <c r="I18" s="112"/>
    </row>
    <row r="19" spans="1:13" ht="32.25" customHeight="1" x14ac:dyDescent="0.2">
      <c r="A19" s="34"/>
      <c r="B19" s="325" t="s">
        <v>52</v>
      </c>
      <c r="C19" s="325"/>
      <c r="D19" s="2">
        <v>0</v>
      </c>
      <c r="E19" s="2">
        <v>56577076.060000002</v>
      </c>
      <c r="F19" s="2">
        <v>0</v>
      </c>
      <c r="G19" s="2">
        <v>0</v>
      </c>
      <c r="H19" s="312">
        <f>SUM(D19:G19)</f>
        <v>56577076.060000002</v>
      </c>
      <c r="I19" s="112"/>
    </row>
    <row r="20" spans="1:13" ht="20.100000000000001" customHeight="1" x14ac:dyDescent="0.2">
      <c r="A20" s="19"/>
      <c r="B20" s="325" t="s">
        <v>157</v>
      </c>
      <c r="C20" s="325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12"/>
    </row>
    <row r="21" spans="1:13" ht="20.100000000000001" customHeight="1" x14ac:dyDescent="0.2">
      <c r="A21" s="19"/>
      <c r="B21" s="325" t="s">
        <v>54</v>
      </c>
      <c r="C21" s="325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12"/>
    </row>
    <row r="22" spans="1:13" ht="20.100000000000001" customHeight="1" x14ac:dyDescent="0.2">
      <c r="A22" s="19"/>
      <c r="B22" s="325" t="s">
        <v>55</v>
      </c>
      <c r="C22" s="325"/>
      <c r="D22" s="2">
        <v>0</v>
      </c>
      <c r="E22" s="2">
        <v>238651.63</v>
      </c>
      <c r="F22" s="2">
        <v>0</v>
      </c>
      <c r="G22" s="2">
        <v>0</v>
      </c>
      <c r="H22" s="312">
        <f>SUM(D22:G22)</f>
        <v>238651.63</v>
      </c>
      <c r="I22" s="112"/>
    </row>
    <row r="23" spans="1:13" ht="20.100000000000001" customHeight="1" x14ac:dyDescent="0.2">
      <c r="A23" s="19"/>
      <c r="B23" s="292"/>
      <c r="C23" s="292"/>
      <c r="D23" s="2"/>
      <c r="E23" s="2"/>
      <c r="F23" s="2"/>
      <c r="G23" s="2"/>
      <c r="H23" s="2"/>
      <c r="I23" s="112"/>
    </row>
    <row r="24" spans="1:13" ht="20.100000000000001" customHeight="1" x14ac:dyDescent="0.2">
      <c r="A24" s="34"/>
      <c r="B24" s="354" t="s">
        <v>222</v>
      </c>
      <c r="C24" s="354"/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300"/>
    </row>
    <row r="25" spans="1:13" ht="20.100000000000001" customHeight="1" x14ac:dyDescent="0.3">
      <c r="A25" s="34"/>
      <c r="B25" s="325" t="s">
        <v>198</v>
      </c>
      <c r="C25" s="325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12"/>
      <c r="J25" s="87"/>
      <c r="K25" s="113"/>
    </row>
    <row r="26" spans="1:13" ht="20.100000000000001" customHeight="1" x14ac:dyDescent="0.2">
      <c r="A26" s="19"/>
      <c r="B26" s="325" t="s">
        <v>199</v>
      </c>
      <c r="C26" s="325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12"/>
    </row>
    <row r="27" spans="1:13" ht="29.25" customHeight="1" x14ac:dyDescent="0.2">
      <c r="A27" s="34"/>
      <c r="B27" s="292"/>
      <c r="C27" s="292"/>
      <c r="D27" s="2"/>
      <c r="E27" s="2"/>
      <c r="F27" s="2"/>
      <c r="G27" s="2"/>
      <c r="H27" s="2"/>
      <c r="I27" s="112"/>
    </row>
    <row r="28" spans="1:13" ht="20.100000000000001" customHeight="1" x14ac:dyDescent="0.2">
      <c r="A28" s="19"/>
      <c r="B28" s="355" t="s">
        <v>217</v>
      </c>
      <c r="C28" s="355"/>
      <c r="D28" s="299">
        <f>SUM(D12)</f>
        <v>101416824</v>
      </c>
      <c r="E28" s="299">
        <f>SUM(E17)</f>
        <v>56815727.690000005</v>
      </c>
      <c r="F28" s="299">
        <f>SUM(F17)</f>
        <v>44328740.849999994</v>
      </c>
      <c r="G28" s="299">
        <v>0</v>
      </c>
      <c r="H28" s="299">
        <f>SUM(D28:G28)</f>
        <v>202561292.53999999</v>
      </c>
      <c r="I28" s="300"/>
      <c r="J28" s="87">
        <f>+H28-ESF!J48</f>
        <v>101416824</v>
      </c>
    </row>
    <row r="29" spans="1:13" ht="20.100000000000001" customHeight="1" x14ac:dyDescent="0.2">
      <c r="A29" s="19"/>
      <c r="B29" s="292"/>
      <c r="C29" s="292"/>
      <c r="D29" s="2"/>
      <c r="E29" s="2"/>
      <c r="F29" s="2"/>
      <c r="G29" s="2"/>
      <c r="H29" s="2"/>
      <c r="I29" s="112"/>
    </row>
    <row r="30" spans="1:13" ht="20.100000000000001" customHeight="1" x14ac:dyDescent="0.2">
      <c r="A30" s="19"/>
      <c r="B30" s="356" t="s">
        <v>200</v>
      </c>
      <c r="C30" s="356"/>
      <c r="D30" s="299">
        <v>0</v>
      </c>
      <c r="E30" s="299">
        <v>0</v>
      </c>
      <c r="F30" s="299">
        <v>0</v>
      </c>
      <c r="G30" s="299">
        <v>0</v>
      </c>
      <c r="H30" s="299">
        <v>0</v>
      </c>
      <c r="I30" s="300"/>
    </row>
    <row r="31" spans="1:13" ht="20.100000000000001" customHeight="1" x14ac:dyDescent="0.2">
      <c r="A31" s="34"/>
      <c r="B31" s="325" t="s">
        <v>47</v>
      </c>
      <c r="C31" s="325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2"/>
      <c r="K31" s="87"/>
    </row>
    <row r="32" spans="1:13" ht="32.25" customHeight="1" x14ac:dyDescent="0.2">
      <c r="A32" s="34" t="s">
        <v>117</v>
      </c>
      <c r="B32" s="325" t="s">
        <v>48</v>
      </c>
      <c r="C32" s="325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2"/>
      <c r="M32" s="87"/>
    </row>
    <row r="33" spans="1:13" ht="20.100000000000001" customHeight="1" x14ac:dyDescent="0.2">
      <c r="A33" s="19"/>
      <c r="B33" s="325" t="s">
        <v>155</v>
      </c>
      <c r="C33" s="325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2"/>
    </row>
    <row r="34" spans="1:13" ht="20.100000000000001" customHeight="1" x14ac:dyDescent="0.2">
      <c r="A34" s="19"/>
      <c r="B34" s="292"/>
      <c r="C34" s="292"/>
      <c r="D34" s="2"/>
      <c r="E34" s="2"/>
      <c r="F34" s="2"/>
      <c r="G34" s="2"/>
      <c r="H34" s="2"/>
      <c r="I34" s="112"/>
      <c r="M34" s="114"/>
    </row>
    <row r="35" spans="1:13" ht="20.100000000000001" customHeight="1" x14ac:dyDescent="0.2">
      <c r="A35" s="19"/>
      <c r="B35" s="356" t="s">
        <v>201</v>
      </c>
      <c r="C35" s="356"/>
      <c r="D35" s="299">
        <v>0</v>
      </c>
      <c r="E35" s="299">
        <f>SUM(E36:E40)</f>
        <v>44010873.829999998</v>
      </c>
      <c r="F35" s="299">
        <f>SUM(F36:F40)</f>
        <v>-20609094.34999999</v>
      </c>
      <c r="G35" s="299">
        <v>0</v>
      </c>
      <c r="H35" s="299">
        <f>SUM(D35:G35)</f>
        <v>23401779.480000008</v>
      </c>
      <c r="I35" s="300"/>
      <c r="J35" s="87">
        <f>+(ECSF!I33-ECSF!J33)-H35</f>
        <v>-23401779.480000008</v>
      </c>
      <c r="M35" s="87"/>
    </row>
    <row r="36" spans="1:13" ht="20.100000000000001" customHeight="1" x14ac:dyDescent="0.2">
      <c r="A36" s="19"/>
      <c r="B36" s="325" t="s">
        <v>156</v>
      </c>
      <c r="C36" s="325"/>
      <c r="D36" s="2">
        <v>0</v>
      </c>
      <c r="E36" s="2">
        <v>0</v>
      </c>
      <c r="F36" s="2">
        <v>23724207.760000005</v>
      </c>
      <c r="G36" s="2">
        <v>0</v>
      </c>
      <c r="H36" s="312">
        <f>SUM(D36:G36)</f>
        <v>23724207.760000005</v>
      </c>
      <c r="I36" s="112"/>
      <c r="M36" s="114"/>
    </row>
    <row r="37" spans="1:13" ht="20.100000000000001" customHeight="1" x14ac:dyDescent="0.2">
      <c r="A37" s="19"/>
      <c r="B37" s="325" t="s">
        <v>52</v>
      </c>
      <c r="C37" s="325"/>
      <c r="D37" s="2">
        <v>0</v>
      </c>
      <c r="E37" s="2">
        <v>44010873.829999998</v>
      </c>
      <c r="F37" s="41">
        <v>-44328740.849999994</v>
      </c>
      <c r="G37" s="2">
        <v>0</v>
      </c>
      <c r="H37" s="312">
        <f>SUM(D37:G37)</f>
        <v>-317867.01999999583</v>
      </c>
      <c r="I37" s="112"/>
      <c r="M37" s="114"/>
    </row>
    <row r="38" spans="1:13" ht="20.100000000000001" customHeight="1" x14ac:dyDescent="0.2">
      <c r="A38" s="19"/>
      <c r="B38" s="325" t="s">
        <v>157</v>
      </c>
      <c r="C38" s="325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12"/>
      <c r="M38" s="114"/>
    </row>
    <row r="39" spans="1:13" ht="20.100000000000001" customHeight="1" x14ac:dyDescent="0.2">
      <c r="A39" s="19"/>
      <c r="B39" s="325" t="s">
        <v>54</v>
      </c>
      <c r="C39" s="325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12"/>
      <c r="M39" s="114"/>
    </row>
    <row r="40" spans="1:13" ht="20.100000000000001" customHeight="1" x14ac:dyDescent="0.2">
      <c r="A40" s="19"/>
      <c r="B40" s="325" t="s">
        <v>55</v>
      </c>
      <c r="C40" s="325"/>
      <c r="D40" s="2">
        <v>0</v>
      </c>
      <c r="E40" s="2">
        <v>0</v>
      </c>
      <c r="F40" s="41">
        <v>-4561.2600000000093</v>
      </c>
      <c r="G40" s="2">
        <v>0</v>
      </c>
      <c r="H40" s="313">
        <f>SUM(E40:G40)</f>
        <v>-4561.2600000000093</v>
      </c>
      <c r="I40" s="112"/>
      <c r="M40" s="114"/>
    </row>
    <row r="41" spans="1:13" ht="20.100000000000001" customHeight="1" x14ac:dyDescent="0.2">
      <c r="A41" s="19"/>
      <c r="B41" s="292"/>
      <c r="C41" s="292"/>
      <c r="D41" s="2"/>
      <c r="E41" s="2"/>
      <c r="F41" s="2"/>
      <c r="G41" s="2"/>
      <c r="H41" s="2"/>
      <c r="I41" s="112"/>
      <c r="M41" s="114"/>
    </row>
    <row r="42" spans="1:13" ht="35.25" customHeight="1" x14ac:dyDescent="0.2">
      <c r="A42" s="19"/>
      <c r="B42" s="356" t="s">
        <v>202</v>
      </c>
      <c r="C42" s="356"/>
      <c r="D42" s="299">
        <v>0</v>
      </c>
      <c r="E42" s="299">
        <v>0</v>
      </c>
      <c r="F42" s="299">
        <v>0</v>
      </c>
      <c r="G42" s="299">
        <v>0</v>
      </c>
      <c r="H42" s="299">
        <v>0</v>
      </c>
      <c r="I42" s="300"/>
      <c r="M42" s="114"/>
    </row>
    <row r="43" spans="1:13" ht="20.100000000000001" customHeight="1" x14ac:dyDescent="0.2">
      <c r="A43" s="19"/>
      <c r="B43" s="325" t="s">
        <v>198</v>
      </c>
      <c r="C43" s="325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112"/>
      <c r="M43" s="114"/>
    </row>
    <row r="44" spans="1:13" ht="20.100000000000001" customHeight="1" x14ac:dyDescent="0.2">
      <c r="A44" s="19"/>
      <c r="B44" s="325" t="s">
        <v>199</v>
      </c>
      <c r="C44" s="325"/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12"/>
      <c r="M44" s="114"/>
    </row>
    <row r="45" spans="1:13" ht="20.100000000000001" customHeight="1" x14ac:dyDescent="0.2">
      <c r="A45" s="19"/>
      <c r="B45" s="292"/>
      <c r="C45" s="292"/>
      <c r="D45" s="2"/>
      <c r="E45" s="2"/>
      <c r="F45" s="2"/>
      <c r="G45" s="2"/>
      <c r="H45" s="2"/>
      <c r="I45" s="112"/>
      <c r="M45" s="114"/>
    </row>
    <row r="46" spans="1:13" ht="20.100000000000001" customHeight="1" thickBot="1" x14ac:dyDescent="0.25">
      <c r="A46" s="45"/>
      <c r="B46" s="358" t="s">
        <v>203</v>
      </c>
      <c r="C46" s="358"/>
      <c r="D46" s="301">
        <f>SUM(D28)</f>
        <v>101416824</v>
      </c>
      <c r="E46" s="301">
        <f>SUM(E35+E28)</f>
        <v>100826601.52000001</v>
      </c>
      <c r="F46" s="301">
        <f>SUM(F28+F35)</f>
        <v>23719646.500000004</v>
      </c>
      <c r="G46" s="301">
        <v>0</v>
      </c>
      <c r="H46" s="301">
        <f>SUM(D46:G46)</f>
        <v>225963072.02000001</v>
      </c>
      <c r="I46" s="302"/>
      <c r="J46" s="87">
        <f>+H46-ESF!I48</f>
        <v>101416824</v>
      </c>
      <c r="M46" s="114"/>
    </row>
    <row r="47" spans="1:13" ht="6" customHeight="1" x14ac:dyDescent="0.2">
      <c r="A47" s="4"/>
      <c r="B47" s="4"/>
      <c r="C47" s="4"/>
      <c r="D47" s="4"/>
      <c r="E47" s="4"/>
      <c r="F47" s="4"/>
      <c r="G47" s="4"/>
      <c r="H47" s="4"/>
      <c r="I47" s="111"/>
    </row>
    <row r="48" spans="1:13" ht="15" customHeight="1" x14ac:dyDescent="0.2">
      <c r="A48" s="5"/>
      <c r="B48" s="322" t="s">
        <v>61</v>
      </c>
      <c r="C48" s="322"/>
      <c r="D48" s="322"/>
      <c r="E48" s="322"/>
      <c r="F48" s="322"/>
      <c r="G48" s="322"/>
      <c r="H48" s="322"/>
      <c r="I48" s="322"/>
      <c r="J48" s="49"/>
    </row>
    <row r="49" spans="1:12" ht="45" customHeight="1" x14ac:dyDescent="0.2">
      <c r="A49" s="5"/>
      <c r="B49" s="49"/>
      <c r="C49" s="323"/>
      <c r="D49" s="323"/>
      <c r="E49" s="51"/>
      <c r="F49" s="5"/>
      <c r="G49" s="324"/>
      <c r="H49" s="324"/>
      <c r="I49" s="51"/>
      <c r="J49" s="51"/>
      <c r="L49" s="87"/>
    </row>
    <row r="50" spans="1:12" ht="14.1" customHeight="1" x14ac:dyDescent="0.2">
      <c r="A50" s="5"/>
      <c r="B50" s="54"/>
      <c r="C50" s="115"/>
      <c r="D50" s="116"/>
      <c r="E50" s="51"/>
      <c r="F50" s="117"/>
      <c r="G50" s="115"/>
      <c r="H50" s="115"/>
      <c r="I50" s="56"/>
      <c r="J50" s="51"/>
    </row>
    <row r="51" spans="1:12" ht="14.1" customHeight="1" x14ac:dyDescent="0.2">
      <c r="A51" s="5"/>
      <c r="B51" s="57"/>
      <c r="C51" s="118"/>
      <c r="D51" s="99"/>
      <c r="E51" s="58"/>
      <c r="F51" s="319"/>
      <c r="G51" s="319"/>
      <c r="H51" s="319"/>
      <c r="I51" s="56"/>
      <c r="J51" s="51"/>
    </row>
    <row r="52" spans="1:12" ht="45" customHeight="1" x14ac:dyDescent="0.2">
      <c r="C52" s="121"/>
      <c r="D52" s="122"/>
      <c r="E52" s="122"/>
      <c r="F52" s="122"/>
      <c r="G52" s="122"/>
      <c r="H52" s="122"/>
    </row>
    <row r="53" spans="1:12" ht="15" customHeight="1" x14ac:dyDescent="0.2">
      <c r="C53" s="115"/>
      <c r="D53" s="116"/>
      <c r="E53" s="51"/>
      <c r="F53" s="320"/>
      <c r="G53" s="320"/>
      <c r="H53" s="320"/>
    </row>
    <row r="54" spans="1:12" ht="12" customHeight="1" x14ac:dyDescent="0.2">
      <c r="C54" s="118"/>
      <c r="D54" s="99"/>
      <c r="E54" s="58"/>
      <c r="F54" s="357"/>
      <c r="G54" s="357"/>
      <c r="H54" s="357"/>
      <c r="I54" s="305"/>
    </row>
    <row r="55" spans="1:12" x14ac:dyDescent="0.2">
      <c r="C55" s="121"/>
      <c r="D55" s="122"/>
      <c r="E55" s="122"/>
      <c r="F55" s="118"/>
      <c r="G55" s="122"/>
      <c r="H55" s="122"/>
    </row>
    <row r="56" spans="1:12" x14ac:dyDescent="0.2">
      <c r="C56" s="121"/>
      <c r="D56" s="122"/>
      <c r="E56" s="122"/>
      <c r="F56" s="122"/>
      <c r="G56" s="122"/>
      <c r="H56" s="122"/>
    </row>
    <row r="57" spans="1:12" x14ac:dyDescent="0.2">
      <c r="C57" s="121"/>
      <c r="D57" s="122"/>
      <c r="E57" s="122"/>
      <c r="F57" s="122"/>
      <c r="G57" s="122"/>
      <c r="H57" s="122"/>
    </row>
    <row r="58" spans="1:12" x14ac:dyDescent="0.2">
      <c r="C58" s="121"/>
      <c r="D58" s="122"/>
      <c r="E58" s="122"/>
      <c r="F58" s="122"/>
      <c r="G58" s="122"/>
      <c r="H58" s="122"/>
    </row>
  </sheetData>
  <sheetProtection formatCells="0" selectLockedCells="1"/>
  <mergeCells count="41">
    <mergeCell ref="B17:C17"/>
    <mergeCell ref="A1:I1"/>
    <mergeCell ref="A2:I2"/>
    <mergeCell ref="A3:I3"/>
    <mergeCell ref="A4:I4"/>
    <mergeCell ref="C5:I5"/>
    <mergeCell ref="A6:I6"/>
    <mergeCell ref="B9:C9"/>
    <mergeCell ref="B12:C12"/>
    <mergeCell ref="B14:C14"/>
    <mergeCell ref="B15:C15"/>
    <mergeCell ref="B13:C13"/>
    <mergeCell ref="F51:H51"/>
    <mergeCell ref="F53:H53"/>
    <mergeCell ref="F54:H54"/>
    <mergeCell ref="B35:C35"/>
    <mergeCell ref="B36:C36"/>
    <mergeCell ref="B48:I48"/>
    <mergeCell ref="C49:D49"/>
    <mergeCell ref="G49:H49"/>
    <mergeCell ref="B38:C38"/>
    <mergeCell ref="B39:C39"/>
    <mergeCell ref="B40:C40"/>
    <mergeCell ref="B42:C42"/>
    <mergeCell ref="B43:C43"/>
    <mergeCell ref="B44:C44"/>
    <mergeCell ref="B46:C46"/>
    <mergeCell ref="B18:C18"/>
    <mergeCell ref="B24:C24"/>
    <mergeCell ref="B26:C26"/>
    <mergeCell ref="B31:C31"/>
    <mergeCell ref="B37:C37"/>
    <mergeCell ref="B33:C33"/>
    <mergeCell ref="B19:C19"/>
    <mergeCell ref="B20:C20"/>
    <mergeCell ref="B21:C21"/>
    <mergeCell ref="B22:C22"/>
    <mergeCell ref="B25:C25"/>
    <mergeCell ref="B28:C28"/>
    <mergeCell ref="B30:C30"/>
    <mergeCell ref="B32:C32"/>
  </mergeCells>
  <printOptions horizontalCentered="1"/>
  <pageMargins left="0.78740157480314965" right="0.19685039370078741" top="0.59055118110236227" bottom="0.19685039370078741" header="0" footer="0"/>
  <pageSetup scale="51" orientation="landscape" horizontalDpi="300" verticalDpi="300" r:id="rId1"/>
  <headerFooter>
    <oddFooter>&amp;CContable/ 3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zoomScale="80" zoomScaleNormal="70" zoomScaleSheetLayoutView="80" zoomScalePageLayoutView="80" workbookViewId="0">
      <selection activeCell="G44" sqref="G44:H44"/>
    </sheetView>
  </sheetViews>
  <sheetFormatPr baseColWidth="10" defaultRowHeight="12" x14ac:dyDescent="0.2"/>
  <cols>
    <col min="1" max="1" width="4.5703125" style="9" customWidth="1"/>
    <col min="2" max="2" width="24.7109375" style="9" customWidth="1"/>
    <col min="3" max="3" width="40" style="9" customWidth="1"/>
    <col min="4" max="4" width="22.7109375" style="9" customWidth="1"/>
    <col min="5" max="5" width="18.7109375" style="9" customWidth="1"/>
    <col min="6" max="6" width="4.7109375" style="9" customWidth="1"/>
    <col min="7" max="7" width="24.7109375" style="9" customWidth="1"/>
    <col min="8" max="8" width="29.7109375" style="154" customWidth="1"/>
    <col min="9" max="9" width="22.7109375" style="9" customWidth="1"/>
    <col min="10" max="10" width="18.7109375" style="9" customWidth="1"/>
    <col min="11" max="11" width="4.7109375" style="9" customWidth="1"/>
    <col min="12" max="13" width="13.42578125" style="9" bestFit="1" customWidth="1"/>
    <col min="14" max="15" width="11.42578125" style="9"/>
    <col min="16" max="16" width="16" style="9" bestFit="1" customWidth="1"/>
    <col min="17" max="17" width="16.42578125" style="9" bestFit="1" customWidth="1"/>
    <col min="18" max="16384" width="11.42578125" style="9"/>
  </cols>
  <sheetData>
    <row r="1" spans="1:18" ht="20.100000000000001" customHeight="1" x14ac:dyDescent="0.3">
      <c r="A1" s="329" t="s">
        <v>204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8" ht="20.100000000000001" customHeight="1" x14ac:dyDescent="0.3">
      <c r="A2" s="329" t="s">
        <v>114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8" ht="20.100000000000001" customHeight="1" x14ac:dyDescent="0.3">
      <c r="A3" s="329" t="s">
        <v>207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8" ht="20.100000000000001" customHeight="1" x14ac:dyDescent="0.3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1:18" ht="20.100000000000001" customHeight="1" x14ac:dyDescent="0.3">
      <c r="A5" s="330" t="s">
        <v>219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8" s="5" customFormat="1" ht="3" customHeight="1" x14ac:dyDescent="0.2">
      <c r="A6" s="63"/>
      <c r="B6" s="64"/>
      <c r="C6" s="64"/>
      <c r="D6" s="64"/>
      <c r="E6" s="64"/>
      <c r="F6" s="65"/>
      <c r="H6" s="124"/>
    </row>
    <row r="7" spans="1:18" s="5" customFormat="1" ht="3" customHeight="1" thickBot="1" x14ac:dyDescent="0.25">
      <c r="A7" s="67"/>
      <c r="B7" s="67"/>
      <c r="C7" s="67"/>
      <c r="D7" s="68"/>
      <c r="E7" s="68"/>
      <c r="F7" s="69"/>
      <c r="H7" s="124"/>
    </row>
    <row r="8" spans="1:18" s="5" customFormat="1" ht="60" customHeight="1" thickBot="1" x14ac:dyDescent="0.25">
      <c r="A8" s="125"/>
      <c r="B8" s="365" t="s">
        <v>63</v>
      </c>
      <c r="C8" s="366"/>
      <c r="D8" s="126" t="s">
        <v>115</v>
      </c>
      <c r="E8" s="127" t="s">
        <v>116</v>
      </c>
      <c r="F8" s="128"/>
      <c r="G8" s="367" t="s">
        <v>63</v>
      </c>
      <c r="H8" s="366"/>
      <c r="I8" s="126" t="s">
        <v>115</v>
      </c>
      <c r="J8" s="127" t="s">
        <v>116</v>
      </c>
      <c r="K8" s="128"/>
    </row>
    <row r="9" spans="1:18" ht="3" customHeight="1" x14ac:dyDescent="0.2">
      <c r="A9" s="129"/>
      <c r="B9" s="130"/>
      <c r="C9" s="130"/>
      <c r="D9" s="131"/>
      <c r="E9" s="131"/>
      <c r="F9" s="132"/>
      <c r="G9" s="133"/>
      <c r="H9" s="134"/>
      <c r="I9" s="133"/>
      <c r="J9" s="133"/>
      <c r="K9" s="16"/>
    </row>
    <row r="10" spans="1:18" s="5" customFormat="1" ht="3" customHeight="1" x14ac:dyDescent="0.2">
      <c r="A10" s="19"/>
      <c r="B10" s="135"/>
      <c r="C10" s="135"/>
      <c r="D10" s="136"/>
      <c r="E10" s="136"/>
      <c r="F10" s="4"/>
      <c r="H10" s="124"/>
      <c r="K10" s="18"/>
    </row>
    <row r="11" spans="1:18" ht="15" x14ac:dyDescent="0.2">
      <c r="A11" s="85"/>
      <c r="B11" s="327" t="s">
        <v>3</v>
      </c>
      <c r="C11" s="327"/>
      <c r="D11" s="137">
        <f>SUM(D13+D23)</f>
        <v>8174071.5</v>
      </c>
      <c r="E11" s="137">
        <f>SUM(E13+E23)</f>
        <v>9204033</v>
      </c>
      <c r="F11" s="138"/>
      <c r="G11" s="327" t="s">
        <v>4</v>
      </c>
      <c r="H11" s="327"/>
      <c r="I11" s="137">
        <v>0</v>
      </c>
      <c r="J11" s="137">
        <v>0</v>
      </c>
      <c r="K11" s="18"/>
      <c r="L11" s="87"/>
      <c r="M11" s="87"/>
      <c r="O11" s="87"/>
    </row>
    <row r="12" spans="1:18" ht="15" x14ac:dyDescent="0.2">
      <c r="A12" s="83"/>
      <c r="B12" s="25"/>
      <c r="C12" s="23"/>
      <c r="D12" s="139"/>
      <c r="E12" s="139"/>
      <c r="F12" s="138"/>
      <c r="G12" s="25"/>
      <c r="H12" s="25"/>
      <c r="I12" s="139"/>
      <c r="J12" s="139"/>
      <c r="K12" s="18"/>
    </row>
    <row r="13" spans="1:18" ht="15" x14ac:dyDescent="0.2">
      <c r="A13" s="83"/>
      <c r="B13" s="327" t="s">
        <v>5</v>
      </c>
      <c r="C13" s="327"/>
      <c r="D13" s="137">
        <f>SUM(D15:D21)</f>
        <v>7671960</v>
      </c>
      <c r="E13" s="137">
        <f>SUM(E14:E21)</f>
        <v>8464220</v>
      </c>
      <c r="F13" s="138"/>
      <c r="G13" s="327" t="s">
        <v>6</v>
      </c>
      <c r="H13" s="327"/>
      <c r="I13" s="137">
        <v>0</v>
      </c>
      <c r="J13" s="137">
        <f>SUM(J15:J22)</f>
        <v>22371819</v>
      </c>
      <c r="K13" s="18"/>
      <c r="P13" s="140"/>
      <c r="Q13" s="140"/>
      <c r="R13" s="140"/>
    </row>
    <row r="14" spans="1:18" ht="15" x14ac:dyDescent="0.2">
      <c r="A14" s="83"/>
      <c r="B14" s="25"/>
      <c r="C14" s="23"/>
      <c r="D14" s="139"/>
      <c r="E14" s="139"/>
      <c r="F14" s="138"/>
      <c r="G14" s="25"/>
      <c r="H14" s="25"/>
      <c r="I14" s="139"/>
      <c r="J14" s="139"/>
      <c r="K14" s="18"/>
      <c r="P14" s="140"/>
      <c r="Q14" s="140"/>
      <c r="R14" s="140"/>
    </row>
    <row r="15" spans="1:18" ht="15" x14ac:dyDescent="0.2">
      <c r="A15" s="85"/>
      <c r="B15" s="325" t="s">
        <v>7</v>
      </c>
      <c r="C15" s="325"/>
      <c r="D15" s="141">
        <v>7671960</v>
      </c>
      <c r="E15" s="141">
        <v>0</v>
      </c>
      <c r="F15" s="138"/>
      <c r="G15" s="325" t="s">
        <v>8</v>
      </c>
      <c r="H15" s="325"/>
      <c r="I15" s="141">
        <v>0</v>
      </c>
      <c r="J15" s="141">
        <v>962478</v>
      </c>
      <c r="K15" s="18"/>
      <c r="P15" s="140"/>
      <c r="Q15" s="140"/>
      <c r="R15" s="140"/>
    </row>
    <row r="16" spans="1:18" ht="15" x14ac:dyDescent="0.2">
      <c r="A16" s="85"/>
      <c r="B16" s="325" t="s">
        <v>9</v>
      </c>
      <c r="C16" s="325"/>
      <c r="D16" s="141">
        <v>0</v>
      </c>
      <c r="E16" s="141">
        <v>7466485</v>
      </c>
      <c r="F16" s="138"/>
      <c r="G16" s="325" t="s">
        <v>10</v>
      </c>
      <c r="H16" s="325"/>
      <c r="I16" s="141">
        <v>0</v>
      </c>
      <c r="J16" s="141">
        <v>0</v>
      </c>
      <c r="K16" s="18"/>
      <c r="M16" s="87"/>
      <c r="P16" s="140"/>
      <c r="Q16" s="140"/>
      <c r="R16" s="140"/>
    </row>
    <row r="17" spans="1:18" ht="15" x14ac:dyDescent="0.2">
      <c r="A17" s="85"/>
      <c r="B17" s="325" t="s">
        <v>11</v>
      </c>
      <c r="C17" s="325"/>
      <c r="D17" s="141">
        <v>0</v>
      </c>
      <c r="E17" s="141">
        <v>997735</v>
      </c>
      <c r="F17" s="138"/>
      <c r="G17" s="325" t="s">
        <v>12</v>
      </c>
      <c r="H17" s="325"/>
      <c r="I17" s="141">
        <v>0</v>
      </c>
      <c r="J17" s="141">
        <v>0</v>
      </c>
      <c r="K17" s="18"/>
      <c r="L17" s="142"/>
      <c r="M17" s="364"/>
      <c r="N17" s="364"/>
      <c r="P17" s="140"/>
      <c r="Q17" s="140"/>
      <c r="R17" s="140"/>
    </row>
    <row r="18" spans="1:18" ht="15" x14ac:dyDescent="0.2">
      <c r="A18" s="85"/>
      <c r="B18" s="325" t="s">
        <v>13</v>
      </c>
      <c r="C18" s="325"/>
      <c r="D18" s="141">
        <v>0</v>
      </c>
      <c r="E18" s="141">
        <v>0</v>
      </c>
      <c r="F18" s="138"/>
      <c r="G18" s="325" t="s">
        <v>14</v>
      </c>
      <c r="H18" s="325"/>
      <c r="I18" s="141">
        <v>0</v>
      </c>
      <c r="J18" s="141">
        <v>0</v>
      </c>
      <c r="K18" s="18"/>
      <c r="L18" s="142"/>
      <c r="M18" s="364"/>
      <c r="N18" s="364"/>
      <c r="P18" s="140"/>
      <c r="Q18" s="140"/>
      <c r="R18" s="140"/>
    </row>
    <row r="19" spans="1:18" ht="15" x14ac:dyDescent="0.2">
      <c r="A19" s="85"/>
      <c r="B19" s="325" t="s">
        <v>15</v>
      </c>
      <c r="C19" s="325"/>
      <c r="D19" s="141">
        <v>0</v>
      </c>
      <c r="E19" s="141">
        <v>0</v>
      </c>
      <c r="F19" s="138"/>
      <c r="G19" s="325" t="s">
        <v>16</v>
      </c>
      <c r="H19" s="325"/>
      <c r="I19" s="141">
        <v>0</v>
      </c>
      <c r="J19" s="141">
        <v>21409341</v>
      </c>
      <c r="K19" s="18"/>
      <c r="L19" s="142"/>
      <c r="M19" s="364"/>
      <c r="N19" s="364"/>
      <c r="P19" s="140"/>
      <c r="Q19" s="140"/>
      <c r="R19" s="140"/>
    </row>
    <row r="20" spans="1:18" ht="27.95" customHeight="1" x14ac:dyDescent="0.2">
      <c r="A20" s="85"/>
      <c r="B20" s="325" t="s">
        <v>17</v>
      </c>
      <c r="C20" s="325"/>
      <c r="D20" s="141">
        <v>0</v>
      </c>
      <c r="E20" s="141">
        <v>0</v>
      </c>
      <c r="F20" s="138"/>
      <c r="G20" s="325" t="s">
        <v>18</v>
      </c>
      <c r="H20" s="325"/>
      <c r="I20" s="141">
        <v>0</v>
      </c>
      <c r="J20" s="141">
        <v>0</v>
      </c>
      <c r="K20" s="18"/>
      <c r="L20" s="142"/>
      <c r="M20" s="364"/>
      <c r="N20" s="364"/>
      <c r="P20" s="140"/>
      <c r="Q20" s="140"/>
      <c r="R20" s="140"/>
    </row>
    <row r="21" spans="1:18" ht="15" x14ac:dyDescent="0.2">
      <c r="A21" s="85"/>
      <c r="B21" s="325" t="s">
        <v>19</v>
      </c>
      <c r="C21" s="325"/>
      <c r="D21" s="141">
        <v>0</v>
      </c>
      <c r="E21" s="141">
        <v>0</v>
      </c>
      <c r="F21" s="138"/>
      <c r="G21" s="325" t="s">
        <v>20</v>
      </c>
      <c r="H21" s="325"/>
      <c r="I21" s="141">
        <v>0</v>
      </c>
      <c r="J21" s="141">
        <v>0</v>
      </c>
      <c r="K21" s="18"/>
      <c r="L21" s="142"/>
      <c r="M21" s="364"/>
      <c r="N21" s="364"/>
      <c r="P21" s="140"/>
      <c r="Q21" s="140"/>
      <c r="R21" s="140"/>
    </row>
    <row r="22" spans="1:18" ht="15" x14ac:dyDescent="0.2">
      <c r="A22" s="83"/>
      <c r="B22" s="25"/>
      <c r="C22" s="23"/>
      <c r="D22" s="139"/>
      <c r="E22" s="139"/>
      <c r="F22" s="138"/>
      <c r="G22" s="325" t="s">
        <v>21</v>
      </c>
      <c r="H22" s="325"/>
      <c r="I22" s="141">
        <v>0</v>
      </c>
      <c r="J22" s="141">
        <v>0</v>
      </c>
      <c r="K22" s="18"/>
      <c r="L22" s="142"/>
      <c r="M22" s="364"/>
      <c r="N22" s="364"/>
      <c r="P22" s="140"/>
      <c r="Q22" s="140"/>
      <c r="R22" s="140"/>
    </row>
    <row r="23" spans="1:18" ht="15" x14ac:dyDescent="0.2">
      <c r="A23" s="83"/>
      <c r="B23" s="327" t="s">
        <v>24</v>
      </c>
      <c r="C23" s="327"/>
      <c r="D23" s="137">
        <f>SUM(D24:D34)</f>
        <v>502111.50000000006</v>
      </c>
      <c r="E23" s="137">
        <f>SUM(E25:E33)</f>
        <v>739813</v>
      </c>
      <c r="F23" s="138"/>
      <c r="G23" s="25"/>
      <c r="H23" s="25"/>
      <c r="I23" s="139"/>
      <c r="J23" s="139"/>
      <c r="K23" s="18"/>
      <c r="L23" s="142"/>
      <c r="M23" s="364"/>
      <c r="N23" s="364"/>
      <c r="P23" s="140"/>
      <c r="Q23" s="140"/>
      <c r="R23" s="140"/>
    </row>
    <row r="24" spans="1:18" ht="15" x14ac:dyDescent="0.2">
      <c r="A24" s="83"/>
      <c r="B24" s="25"/>
      <c r="C24" s="23"/>
      <c r="D24" s="139"/>
      <c r="E24" s="139"/>
      <c r="F24" s="138"/>
      <c r="G24" s="321" t="s">
        <v>25</v>
      </c>
      <c r="H24" s="321"/>
      <c r="I24" s="137">
        <v>0</v>
      </c>
      <c r="J24" s="137">
        <v>0</v>
      </c>
      <c r="K24" s="18"/>
      <c r="M24" s="364"/>
      <c r="N24" s="364"/>
      <c r="P24" s="140"/>
      <c r="Q24" s="140"/>
      <c r="R24" s="140"/>
    </row>
    <row r="25" spans="1:18" ht="15" x14ac:dyDescent="0.2">
      <c r="A25" s="85"/>
      <c r="B25" s="325" t="s">
        <v>26</v>
      </c>
      <c r="C25" s="325"/>
      <c r="D25" s="141">
        <v>0</v>
      </c>
      <c r="E25" s="141">
        <v>0</v>
      </c>
      <c r="F25" s="138"/>
      <c r="G25" s="25"/>
      <c r="H25" s="25"/>
      <c r="I25" s="139"/>
      <c r="J25" s="139"/>
      <c r="K25" s="18"/>
      <c r="L25" s="87"/>
      <c r="M25" s="364"/>
      <c r="N25" s="364"/>
      <c r="P25" s="140"/>
      <c r="Q25" s="140"/>
      <c r="R25" s="140"/>
    </row>
    <row r="26" spans="1:18" ht="15" x14ac:dyDescent="0.2">
      <c r="A26" s="85"/>
      <c r="B26" s="325" t="s">
        <v>28</v>
      </c>
      <c r="C26" s="325"/>
      <c r="D26" s="141">
        <v>0</v>
      </c>
      <c r="E26" s="141">
        <v>0</v>
      </c>
      <c r="F26" s="138"/>
      <c r="G26" s="325" t="s">
        <v>27</v>
      </c>
      <c r="H26" s="325"/>
      <c r="I26" s="141">
        <v>0</v>
      </c>
      <c r="J26" s="141">
        <v>0</v>
      </c>
      <c r="K26" s="18"/>
      <c r="P26" s="140"/>
      <c r="Q26" s="140"/>
      <c r="R26" s="140"/>
    </row>
    <row r="27" spans="1:18" ht="15" x14ac:dyDescent="0.2">
      <c r="A27" s="85"/>
      <c r="B27" s="325" t="s">
        <v>30</v>
      </c>
      <c r="C27" s="325"/>
      <c r="D27" s="141">
        <v>0</v>
      </c>
      <c r="E27" s="141">
        <v>0</v>
      </c>
      <c r="F27" s="138"/>
      <c r="G27" s="325" t="s">
        <v>29</v>
      </c>
      <c r="H27" s="325"/>
      <c r="I27" s="141">
        <v>0</v>
      </c>
      <c r="J27" s="141">
        <v>0</v>
      </c>
      <c r="K27" s="18"/>
      <c r="P27" s="140"/>
      <c r="Q27" s="140"/>
      <c r="R27" s="140"/>
    </row>
    <row r="28" spans="1:18" ht="15" x14ac:dyDescent="0.2">
      <c r="A28" s="85"/>
      <c r="B28" s="325" t="s">
        <v>32</v>
      </c>
      <c r="C28" s="325"/>
      <c r="D28" s="141">
        <v>0</v>
      </c>
      <c r="E28" s="141">
        <v>731799</v>
      </c>
      <c r="F28" s="141"/>
      <c r="G28" s="325" t="s">
        <v>31</v>
      </c>
      <c r="H28" s="325"/>
      <c r="I28" s="141">
        <v>0</v>
      </c>
      <c r="J28" s="141">
        <v>0</v>
      </c>
      <c r="K28" s="18"/>
      <c r="M28" s="142"/>
      <c r="P28" s="140"/>
      <c r="Q28" s="140"/>
      <c r="R28" s="140"/>
    </row>
    <row r="29" spans="1:18" ht="15" x14ac:dyDescent="0.2">
      <c r="A29" s="85"/>
      <c r="B29" s="325" t="s">
        <v>34</v>
      </c>
      <c r="C29" s="325"/>
      <c r="D29" s="141">
        <v>0</v>
      </c>
      <c r="E29" s="141">
        <v>8014</v>
      </c>
      <c r="F29" s="138"/>
      <c r="G29" s="325" t="s">
        <v>33</v>
      </c>
      <c r="H29" s="325"/>
      <c r="I29" s="141">
        <v>0</v>
      </c>
      <c r="J29" s="141">
        <v>0</v>
      </c>
      <c r="K29" s="18"/>
      <c r="M29" s="142"/>
      <c r="P29" s="140"/>
      <c r="Q29" s="140"/>
      <c r="R29" s="140"/>
    </row>
    <row r="30" spans="1:18" ht="27.95" customHeight="1" x14ac:dyDescent="0.2">
      <c r="A30" s="85"/>
      <c r="B30" s="346" t="s">
        <v>36</v>
      </c>
      <c r="C30" s="346"/>
      <c r="D30" s="141">
        <v>502111.50000000006</v>
      </c>
      <c r="E30" s="141">
        <v>0</v>
      </c>
      <c r="F30" s="138"/>
      <c r="G30" s="325" t="s">
        <v>35</v>
      </c>
      <c r="H30" s="325"/>
      <c r="I30" s="141">
        <v>0</v>
      </c>
      <c r="J30" s="141">
        <v>0</v>
      </c>
      <c r="K30" s="18"/>
      <c r="M30" s="142"/>
      <c r="P30" s="140"/>
      <c r="Q30" s="140"/>
      <c r="R30" s="140"/>
    </row>
    <row r="31" spans="1:18" ht="15" x14ac:dyDescent="0.2">
      <c r="A31" s="85"/>
      <c r="B31" s="325" t="s">
        <v>38</v>
      </c>
      <c r="C31" s="325"/>
      <c r="D31" s="141">
        <v>0</v>
      </c>
      <c r="E31" s="141">
        <v>0</v>
      </c>
      <c r="F31" s="138"/>
      <c r="G31" s="325" t="s">
        <v>37</v>
      </c>
      <c r="H31" s="325"/>
      <c r="I31" s="141">
        <v>0</v>
      </c>
      <c r="J31" s="141">
        <v>0</v>
      </c>
      <c r="K31" s="18"/>
      <c r="M31" s="142"/>
      <c r="P31" s="140"/>
      <c r="Q31" s="140"/>
      <c r="R31" s="140"/>
    </row>
    <row r="32" spans="1:18" ht="25.5" customHeight="1" x14ac:dyDescent="0.25">
      <c r="A32" s="85"/>
      <c r="B32" s="346" t="s">
        <v>39</v>
      </c>
      <c r="C32" s="346"/>
      <c r="D32" s="141">
        <v>0</v>
      </c>
      <c r="E32" s="141">
        <v>0</v>
      </c>
      <c r="F32" s="138"/>
      <c r="G32" s="25"/>
      <c r="H32" s="25"/>
      <c r="I32" s="143"/>
      <c r="J32" s="143"/>
      <c r="K32" s="18"/>
      <c r="M32" s="142"/>
      <c r="P32" s="140"/>
      <c r="Q32" s="140"/>
      <c r="R32" s="140"/>
    </row>
    <row r="33" spans="1:18" ht="15" x14ac:dyDescent="0.2">
      <c r="A33" s="85"/>
      <c r="B33" s="325" t="s">
        <v>41</v>
      </c>
      <c r="C33" s="325"/>
      <c r="D33" s="141">
        <v>0</v>
      </c>
      <c r="E33" s="141">
        <v>0</v>
      </c>
      <c r="F33" s="138"/>
      <c r="G33" s="327" t="s">
        <v>44</v>
      </c>
      <c r="H33" s="327"/>
      <c r="I33" s="137">
        <v>0</v>
      </c>
      <c r="J33" s="137">
        <v>0</v>
      </c>
      <c r="K33" s="18"/>
      <c r="M33" s="142"/>
      <c r="P33" s="140"/>
      <c r="Q33" s="140"/>
      <c r="R33" s="140"/>
    </row>
    <row r="34" spans="1:18" ht="15" x14ac:dyDescent="0.25">
      <c r="A34" s="83"/>
      <c r="B34" s="25"/>
      <c r="C34" s="23"/>
      <c r="D34" s="143"/>
      <c r="E34" s="143"/>
      <c r="F34" s="138"/>
      <c r="G34" s="25"/>
      <c r="H34" s="25"/>
      <c r="I34" s="139"/>
      <c r="J34" s="139"/>
      <c r="K34" s="18"/>
      <c r="M34" s="142"/>
      <c r="P34" s="140"/>
      <c r="Q34" s="140"/>
      <c r="R34" s="140"/>
    </row>
    <row r="35" spans="1:18" ht="15" x14ac:dyDescent="0.25">
      <c r="A35" s="85"/>
      <c r="B35" s="144"/>
      <c r="C35" s="144"/>
      <c r="D35" s="144"/>
      <c r="E35" s="144"/>
      <c r="F35" s="138"/>
      <c r="G35" s="327" t="s">
        <v>46</v>
      </c>
      <c r="H35" s="327"/>
      <c r="I35" s="137">
        <f>+I41+I49</f>
        <v>44010873.829999998</v>
      </c>
      <c r="J35" s="137">
        <f>+J41+J49</f>
        <v>20609094.089999989</v>
      </c>
      <c r="K35" s="18"/>
      <c r="M35" s="142"/>
      <c r="P35" s="140"/>
      <c r="Q35" s="140"/>
      <c r="R35" s="140"/>
    </row>
    <row r="36" spans="1:18" ht="15" x14ac:dyDescent="0.25">
      <c r="A36" s="83"/>
      <c r="B36" s="144"/>
      <c r="C36" s="144"/>
      <c r="D36" s="144"/>
      <c r="E36" s="144"/>
      <c r="F36" s="138"/>
      <c r="G36" s="25"/>
      <c r="H36" s="25"/>
      <c r="I36" s="139"/>
      <c r="J36" s="139"/>
      <c r="K36" s="18"/>
      <c r="P36" s="140"/>
      <c r="Q36" s="140"/>
      <c r="R36" s="140"/>
    </row>
    <row r="37" spans="1:18" ht="15" x14ac:dyDescent="0.25">
      <c r="A37" s="85"/>
      <c r="B37" s="144"/>
      <c r="C37" s="144"/>
      <c r="D37" s="144"/>
      <c r="E37" s="144"/>
      <c r="F37" s="138"/>
      <c r="G37" s="325" t="s">
        <v>47</v>
      </c>
      <c r="H37" s="325"/>
      <c r="I37" s="141">
        <v>0</v>
      </c>
      <c r="J37" s="141">
        <v>0</v>
      </c>
      <c r="K37" s="18"/>
      <c r="P37" s="140"/>
      <c r="Q37" s="140"/>
      <c r="R37" s="140"/>
    </row>
    <row r="38" spans="1:18" ht="15" x14ac:dyDescent="0.25">
      <c r="A38" s="83"/>
      <c r="B38" s="144"/>
      <c r="C38" s="144"/>
      <c r="D38" s="144"/>
      <c r="E38" s="144"/>
      <c r="F38" s="138"/>
      <c r="G38" s="325" t="s">
        <v>48</v>
      </c>
      <c r="H38" s="325"/>
      <c r="I38" s="141">
        <v>0</v>
      </c>
      <c r="J38" s="141">
        <v>0</v>
      </c>
      <c r="K38" s="18"/>
    </row>
    <row r="39" spans="1:18" ht="15" x14ac:dyDescent="0.25">
      <c r="A39" s="85"/>
      <c r="B39" s="144"/>
      <c r="C39" s="144"/>
      <c r="D39" s="144"/>
      <c r="E39" s="144"/>
      <c r="F39" s="138"/>
      <c r="G39" s="325" t="s">
        <v>49</v>
      </c>
      <c r="H39" s="325"/>
      <c r="I39" s="141">
        <v>0</v>
      </c>
      <c r="J39" s="141">
        <v>0</v>
      </c>
      <c r="K39" s="18"/>
    </row>
    <row r="40" spans="1:18" ht="15" x14ac:dyDescent="0.25">
      <c r="A40" s="85"/>
      <c r="B40" s="144"/>
      <c r="C40" s="144"/>
      <c r="D40" s="144"/>
      <c r="E40" s="144"/>
      <c r="F40" s="138"/>
      <c r="G40" s="25"/>
      <c r="H40" s="25"/>
      <c r="I40" s="139"/>
      <c r="J40" s="139" t="s">
        <v>117</v>
      </c>
      <c r="K40" s="18"/>
    </row>
    <row r="41" spans="1:18" ht="15" x14ac:dyDescent="0.25">
      <c r="A41" s="85"/>
      <c r="B41" s="144"/>
      <c r="C41" s="144"/>
      <c r="D41" s="144"/>
      <c r="E41" s="144"/>
      <c r="F41" s="138"/>
      <c r="G41" s="327" t="s">
        <v>50</v>
      </c>
      <c r="H41" s="327"/>
      <c r="I41" s="137">
        <f>SUM(I43:I48)</f>
        <v>44010873.829999998</v>
      </c>
      <c r="J41" s="137">
        <f>SUM(J43:J48)</f>
        <v>20609094.089999989</v>
      </c>
      <c r="K41" s="18"/>
    </row>
    <row r="42" spans="1:18" ht="15" x14ac:dyDescent="0.25">
      <c r="A42" s="85"/>
      <c r="B42" s="144"/>
      <c r="C42" s="144"/>
      <c r="D42" s="144"/>
      <c r="E42" s="144"/>
      <c r="F42" s="138"/>
      <c r="G42" s="25"/>
      <c r="H42" s="25"/>
      <c r="I42" s="139"/>
      <c r="J42" s="139"/>
      <c r="K42" s="18"/>
    </row>
    <row r="43" spans="1:18" ht="15" x14ac:dyDescent="0.25">
      <c r="A43" s="85"/>
      <c r="B43" s="144"/>
      <c r="C43" s="144"/>
      <c r="D43" s="144"/>
      <c r="E43" s="144"/>
      <c r="F43" s="138"/>
      <c r="G43" s="325" t="s">
        <v>51</v>
      </c>
      <c r="H43" s="325"/>
      <c r="I43" s="141">
        <v>0</v>
      </c>
      <c r="J43" s="141">
        <v>20604533.089999989</v>
      </c>
      <c r="K43" s="18"/>
    </row>
    <row r="44" spans="1:18" ht="15" x14ac:dyDescent="0.25">
      <c r="A44" s="85"/>
      <c r="B44" s="144"/>
      <c r="C44" s="144"/>
      <c r="D44" s="144"/>
      <c r="E44" s="144"/>
      <c r="F44" s="138"/>
      <c r="G44" s="325" t="s">
        <v>52</v>
      </c>
      <c r="H44" s="325"/>
      <c r="I44" s="141">
        <v>44010873.829999998</v>
      </c>
      <c r="J44" s="141">
        <v>0</v>
      </c>
      <c r="K44" s="18"/>
    </row>
    <row r="45" spans="1:18" ht="15" x14ac:dyDescent="0.25">
      <c r="A45" s="85"/>
      <c r="B45" s="144"/>
      <c r="C45" s="144"/>
      <c r="D45" s="144"/>
      <c r="E45" s="144"/>
      <c r="F45" s="138"/>
      <c r="G45" s="325" t="s">
        <v>53</v>
      </c>
      <c r="H45" s="325"/>
      <c r="I45" s="141">
        <v>0</v>
      </c>
      <c r="J45" s="141">
        <v>0</v>
      </c>
      <c r="K45" s="18"/>
      <c r="L45" s="87"/>
      <c r="Q45" s="87"/>
    </row>
    <row r="46" spans="1:18" ht="15" x14ac:dyDescent="0.25">
      <c r="A46" s="85"/>
      <c r="B46" s="144"/>
      <c r="C46" s="144"/>
      <c r="D46" s="144"/>
      <c r="E46" s="144"/>
      <c r="F46" s="138"/>
      <c r="G46" s="325" t="s">
        <v>54</v>
      </c>
      <c r="H46" s="325"/>
      <c r="I46" s="141">
        <v>0</v>
      </c>
      <c r="J46" s="141">
        <v>0</v>
      </c>
      <c r="K46" s="18"/>
    </row>
    <row r="47" spans="1:18" ht="15" x14ac:dyDescent="0.25">
      <c r="A47" s="83"/>
      <c r="B47" s="144"/>
      <c r="C47" s="144"/>
      <c r="D47" s="144"/>
      <c r="E47" s="144"/>
      <c r="F47" s="138"/>
      <c r="G47" s="325" t="s">
        <v>55</v>
      </c>
      <c r="H47" s="325"/>
      <c r="I47" s="141">
        <v>0</v>
      </c>
      <c r="J47" s="141">
        <v>4561</v>
      </c>
      <c r="K47" s="18"/>
      <c r="N47" s="87"/>
      <c r="O47" s="87"/>
    </row>
    <row r="48" spans="1:18" ht="15" x14ac:dyDescent="0.25">
      <c r="A48" s="85"/>
      <c r="B48" s="144"/>
      <c r="C48" s="144"/>
      <c r="D48" s="144"/>
      <c r="E48" s="144"/>
      <c r="F48" s="138"/>
      <c r="G48" s="25"/>
      <c r="H48" s="25"/>
      <c r="I48" s="139"/>
      <c r="J48" s="139"/>
      <c r="K48" s="18"/>
    </row>
    <row r="49" spans="1:12" ht="30" customHeight="1" x14ac:dyDescent="0.25">
      <c r="A49" s="83"/>
      <c r="B49" s="144"/>
      <c r="C49" s="144"/>
      <c r="D49" s="144"/>
      <c r="E49" s="144"/>
      <c r="F49" s="138"/>
      <c r="G49" s="327" t="s">
        <v>118</v>
      </c>
      <c r="H49" s="327"/>
      <c r="I49" s="137">
        <v>0</v>
      </c>
      <c r="J49" s="137">
        <v>0</v>
      </c>
      <c r="K49" s="18"/>
    </row>
    <row r="50" spans="1:12" ht="15" x14ac:dyDescent="0.25">
      <c r="A50" s="85"/>
      <c r="B50" s="144"/>
      <c r="C50" s="144"/>
      <c r="D50" s="144"/>
      <c r="E50" s="144"/>
      <c r="F50" s="138"/>
      <c r="G50" s="25"/>
      <c r="H50" s="25"/>
      <c r="I50" s="139"/>
      <c r="J50" s="139"/>
      <c r="K50" s="18"/>
    </row>
    <row r="51" spans="1:12" ht="15" x14ac:dyDescent="0.25">
      <c r="A51" s="85"/>
      <c r="B51" s="144"/>
      <c r="C51" s="144"/>
      <c r="D51" s="144"/>
      <c r="E51" s="144"/>
      <c r="F51" s="138"/>
      <c r="G51" s="325" t="s">
        <v>57</v>
      </c>
      <c r="H51" s="325"/>
      <c r="I51" s="141">
        <v>0</v>
      </c>
      <c r="J51" s="141">
        <v>0</v>
      </c>
      <c r="K51" s="18"/>
    </row>
    <row r="52" spans="1:12" ht="19.5" customHeight="1" thickBot="1" x14ac:dyDescent="0.3">
      <c r="A52" s="145"/>
      <c r="B52" s="146"/>
      <c r="C52" s="146"/>
      <c r="D52" s="146"/>
      <c r="E52" s="146"/>
      <c r="F52" s="147"/>
      <c r="G52" s="362" t="s">
        <v>58</v>
      </c>
      <c r="H52" s="362"/>
      <c r="I52" s="148">
        <v>0</v>
      </c>
      <c r="J52" s="148">
        <v>0</v>
      </c>
      <c r="K52" s="98"/>
    </row>
    <row r="53" spans="1:12" ht="6" customHeight="1" x14ac:dyDescent="0.2">
      <c r="A53" s="5"/>
      <c r="B53" s="5"/>
      <c r="C53" s="49"/>
      <c r="D53" s="50"/>
      <c r="E53" s="51"/>
      <c r="F53" s="51"/>
      <c r="G53" s="5"/>
      <c r="H53" s="149"/>
      <c r="I53" s="50"/>
      <c r="J53" s="51"/>
      <c r="K53" s="51"/>
    </row>
    <row r="54" spans="1:12" ht="15" customHeight="1" x14ac:dyDescent="0.2">
      <c r="B54" s="322" t="s">
        <v>61</v>
      </c>
      <c r="C54" s="322"/>
      <c r="D54" s="322"/>
      <c r="E54" s="322"/>
      <c r="F54" s="322"/>
      <c r="G54" s="322"/>
      <c r="H54" s="322"/>
      <c r="I54" s="363"/>
      <c r="J54" s="322"/>
    </row>
    <row r="55" spans="1:12" ht="9.75" customHeight="1" x14ac:dyDescent="0.2">
      <c r="B55" s="49"/>
      <c r="C55" s="50"/>
      <c r="D55" s="51"/>
      <c r="E55" s="51"/>
      <c r="G55" s="53"/>
      <c r="H55" s="121"/>
      <c r="I55" s="51"/>
      <c r="J55" s="51"/>
    </row>
    <row r="56" spans="1:12" ht="45" customHeight="1" x14ac:dyDescent="0.2">
      <c r="B56" s="49"/>
      <c r="C56" s="150"/>
      <c r="D56" s="151"/>
      <c r="E56" s="51"/>
      <c r="G56" s="152"/>
      <c r="H56" s="153"/>
      <c r="I56" s="51"/>
      <c r="J56" s="51"/>
      <c r="K56" s="5"/>
      <c r="L56" s="5"/>
    </row>
    <row r="57" spans="1:12" ht="14.1" customHeight="1" x14ac:dyDescent="0.2">
      <c r="B57" s="54"/>
      <c r="C57" s="320"/>
      <c r="D57" s="320"/>
      <c r="E57" s="51"/>
      <c r="F57" s="51"/>
      <c r="G57" s="320"/>
      <c r="H57" s="320"/>
      <c r="I57" s="56"/>
      <c r="J57" s="51"/>
    </row>
    <row r="58" spans="1:12" ht="14.1" customHeight="1" x14ac:dyDescent="0.2">
      <c r="B58" s="57"/>
      <c r="C58" s="319"/>
      <c r="D58" s="319"/>
      <c r="E58" s="58"/>
      <c r="F58" s="58"/>
      <c r="G58" s="319"/>
      <c r="H58" s="319"/>
      <c r="I58" s="56"/>
      <c r="J58" s="51"/>
    </row>
    <row r="59" spans="1:12" ht="45" customHeight="1" x14ac:dyDescent="0.2">
      <c r="B59" s="5"/>
      <c r="C59" s="5"/>
      <c r="D59" s="5"/>
      <c r="E59" s="5"/>
      <c r="G59" s="5"/>
      <c r="H59" s="124"/>
    </row>
    <row r="60" spans="1:12" x14ac:dyDescent="0.2">
      <c r="C60" s="320"/>
      <c r="D60" s="320"/>
      <c r="E60" s="51"/>
      <c r="F60" s="51"/>
      <c r="G60" s="320"/>
      <c r="H60" s="320"/>
    </row>
    <row r="61" spans="1:12" x14ac:dyDescent="0.2">
      <c r="C61" s="319"/>
      <c r="D61" s="319"/>
      <c r="E61" s="58"/>
      <c r="F61" s="58"/>
      <c r="G61" s="319"/>
      <c r="H61" s="319"/>
    </row>
  </sheetData>
  <sheetProtection formatCells="0" selectLockedCells="1"/>
  <mergeCells count="75">
    <mergeCell ref="B8:C8"/>
    <mergeCell ref="G8:H8"/>
    <mergeCell ref="A1:K1"/>
    <mergeCell ref="A2:K2"/>
    <mergeCell ref="A3:K3"/>
    <mergeCell ref="A4:K4"/>
    <mergeCell ref="A5:K5"/>
    <mergeCell ref="M17:N17"/>
    <mergeCell ref="M18:N18"/>
    <mergeCell ref="B11:C11"/>
    <mergeCell ref="G11:H11"/>
    <mergeCell ref="B13:C13"/>
    <mergeCell ref="G13:H13"/>
    <mergeCell ref="B15:C15"/>
    <mergeCell ref="G15:H15"/>
    <mergeCell ref="B16:C16"/>
    <mergeCell ref="G16:H16"/>
    <mergeCell ref="B17:C17"/>
    <mergeCell ref="G17:H17"/>
    <mergeCell ref="B18:C18"/>
    <mergeCell ref="G18:H18"/>
    <mergeCell ref="M25:N25"/>
    <mergeCell ref="B19:C19"/>
    <mergeCell ref="G19:H19"/>
    <mergeCell ref="B20:C20"/>
    <mergeCell ref="G20:H20"/>
    <mergeCell ref="B21:C21"/>
    <mergeCell ref="G21:H21"/>
    <mergeCell ref="M23:N23"/>
    <mergeCell ref="M24:N24"/>
    <mergeCell ref="M21:N21"/>
    <mergeCell ref="M22:N22"/>
    <mergeCell ref="M19:N19"/>
    <mergeCell ref="M20:N20"/>
    <mergeCell ref="G22:H22"/>
    <mergeCell ref="B23:C23"/>
    <mergeCell ref="G24:H24"/>
    <mergeCell ref="B25:C25"/>
    <mergeCell ref="B26:C26"/>
    <mergeCell ref="G26:H26"/>
    <mergeCell ref="B33:C33"/>
    <mergeCell ref="G33:H33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51:H51"/>
    <mergeCell ref="G35:H35"/>
    <mergeCell ref="G37:H37"/>
    <mergeCell ref="G38:H38"/>
    <mergeCell ref="G39:H39"/>
    <mergeCell ref="G41:H41"/>
    <mergeCell ref="G43:H43"/>
    <mergeCell ref="G44:H44"/>
    <mergeCell ref="G45:H45"/>
    <mergeCell ref="G46:H46"/>
    <mergeCell ref="G47:H47"/>
    <mergeCell ref="G49:H49"/>
    <mergeCell ref="C60:D60"/>
    <mergeCell ref="G60:H60"/>
    <mergeCell ref="C61:D61"/>
    <mergeCell ref="G61:H61"/>
    <mergeCell ref="G52:H52"/>
    <mergeCell ref="B54:J54"/>
    <mergeCell ref="C57:D57"/>
    <mergeCell ref="G57:H57"/>
    <mergeCell ref="C58:D58"/>
    <mergeCell ref="G58:H58"/>
  </mergeCells>
  <printOptions horizontalCentered="1"/>
  <pageMargins left="0.78740157480314965" right="0.19685039370078741" top="0.59055118110236227" bottom="0.19685039370078741" header="0" footer="0"/>
  <pageSetup scale="55" orientation="landscape" horizontalDpi="300" verticalDpi="300" r:id="rId1"/>
  <headerFooter>
    <oddFooter>&amp;CContable/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WhiteSpace="0" view="pageBreakPreview" zoomScale="70" zoomScaleNormal="70" zoomScaleSheetLayoutView="70" workbookViewId="0">
      <selection activeCell="O45" sqref="O45"/>
    </sheetView>
  </sheetViews>
  <sheetFormatPr baseColWidth="10" defaultRowHeight="12" x14ac:dyDescent="0.2"/>
  <cols>
    <col min="1" max="1" width="1.28515625" style="66" customWidth="1"/>
    <col min="2" max="3" width="3.7109375" style="66" customWidth="1"/>
    <col min="4" max="4" width="23.85546875" style="66" customWidth="1"/>
    <col min="5" max="5" width="21.42578125" style="66" customWidth="1"/>
    <col min="6" max="6" width="17.28515625" style="66" customWidth="1"/>
    <col min="7" max="8" width="20.7109375" style="4" customWidth="1"/>
    <col min="9" max="9" width="7.7109375" style="66" customWidth="1"/>
    <col min="10" max="11" width="3.7109375" style="9" customWidth="1"/>
    <col min="12" max="14" width="18.7109375" style="9" customWidth="1"/>
    <col min="15" max="16" width="20.7109375" style="9" customWidth="1"/>
    <col min="17" max="17" width="1.85546875" style="9" customWidth="1"/>
    <col min="18" max="18" width="25.42578125" style="9" bestFit="1" customWidth="1"/>
    <col min="19" max="19" width="18.7109375" style="9" customWidth="1"/>
    <col min="20" max="16384" width="11.42578125" style="9"/>
  </cols>
  <sheetData>
    <row r="1" spans="1:17" s="5" customFormat="1" ht="20.100000000000001" customHeight="1" x14ac:dyDescent="0.3">
      <c r="A1" s="329" t="s">
        <v>204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20.100000000000001" customHeight="1" x14ac:dyDescent="0.3">
      <c r="A2" s="329" t="s">
        <v>158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ht="20.100000000000001" customHeight="1" x14ac:dyDescent="0.3">
      <c r="A3" s="329" t="s">
        <v>208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20.100000000000001" customHeight="1" x14ac:dyDescent="0.3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3" customHeight="1" x14ac:dyDescent="0.2">
      <c r="C5" s="64"/>
      <c r="D5" s="155"/>
      <c r="E5" s="63"/>
      <c r="F5" s="63"/>
      <c r="G5" s="63"/>
      <c r="H5" s="63"/>
      <c r="I5" s="63"/>
      <c r="J5" s="63"/>
      <c r="K5" s="63"/>
      <c r="L5" s="63"/>
      <c r="M5" s="63"/>
      <c r="N5" s="63"/>
      <c r="O5" s="156"/>
      <c r="P5" s="5"/>
      <c r="Q5" s="5"/>
    </row>
    <row r="6" spans="1:17" ht="20.100000000000001" customHeight="1" x14ac:dyDescent="0.3">
      <c r="A6" s="330" t="s">
        <v>219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5" customFormat="1" ht="5.0999999999999996" customHeight="1" x14ac:dyDescent="0.2">
      <c r="A7" s="66"/>
      <c r="B7" s="64"/>
      <c r="C7" s="64"/>
      <c r="D7" s="155"/>
      <c r="E7" s="64"/>
      <c r="F7" s="64"/>
      <c r="G7" s="157"/>
      <c r="H7" s="157"/>
      <c r="I7" s="155"/>
    </row>
    <row r="8" spans="1:17" s="5" customFormat="1" ht="3" customHeight="1" thickBot="1" x14ac:dyDescent="0.25">
      <c r="A8" s="66"/>
      <c r="B8" s="66"/>
      <c r="C8" s="158"/>
      <c r="D8" s="155"/>
      <c r="E8" s="158"/>
      <c r="F8" s="158"/>
      <c r="G8" s="159"/>
      <c r="H8" s="159"/>
      <c r="I8" s="155"/>
    </row>
    <row r="9" spans="1:17" s="5" customFormat="1" ht="60" customHeight="1" thickBot="1" x14ac:dyDescent="0.35">
      <c r="A9" s="160"/>
      <c r="B9" s="374" t="s">
        <v>63</v>
      </c>
      <c r="C9" s="374"/>
      <c r="D9" s="374"/>
      <c r="E9" s="374"/>
      <c r="F9" s="128"/>
      <c r="G9" s="161">
        <v>2018</v>
      </c>
      <c r="H9" s="126">
        <v>2017</v>
      </c>
      <c r="I9" s="162"/>
      <c r="J9" s="374" t="s">
        <v>63</v>
      </c>
      <c r="K9" s="374"/>
      <c r="L9" s="374"/>
      <c r="M9" s="374"/>
      <c r="N9" s="128"/>
      <c r="O9" s="161">
        <v>2018</v>
      </c>
      <c r="P9" s="163">
        <v>2017</v>
      </c>
      <c r="Q9" s="164"/>
    </row>
    <row r="10" spans="1:17" s="5" customFormat="1" ht="3" customHeight="1" x14ac:dyDescent="0.2">
      <c r="A10" s="129"/>
      <c r="B10" s="132"/>
      <c r="C10" s="132"/>
      <c r="D10" s="130"/>
      <c r="E10" s="130"/>
      <c r="F10" s="130"/>
      <c r="G10" s="165"/>
      <c r="H10" s="165"/>
      <c r="I10" s="132"/>
      <c r="J10" s="133"/>
      <c r="K10" s="133"/>
      <c r="L10" s="133"/>
      <c r="M10" s="133"/>
      <c r="N10" s="133"/>
      <c r="O10" s="133"/>
      <c r="P10" s="133"/>
      <c r="Q10" s="16"/>
    </row>
    <row r="11" spans="1:17" s="5" customFormat="1" x14ac:dyDescent="0.2">
      <c r="A11" s="19"/>
      <c r="B11" s="4"/>
      <c r="C11" s="135"/>
      <c r="D11" s="135"/>
      <c r="E11" s="135"/>
      <c r="F11" s="135"/>
      <c r="G11" s="166"/>
      <c r="H11" s="166"/>
      <c r="I11" s="4"/>
      <c r="Q11" s="18"/>
    </row>
    <row r="12" spans="1:17" ht="20.100000000000001" customHeight="1" x14ac:dyDescent="0.25">
      <c r="A12" s="19"/>
      <c r="B12" s="368" t="s">
        <v>189</v>
      </c>
      <c r="C12" s="368"/>
      <c r="D12" s="368"/>
      <c r="E12" s="368"/>
      <c r="F12" s="368"/>
      <c r="G12" s="167"/>
      <c r="H12" s="167"/>
      <c r="I12" s="138"/>
      <c r="J12" s="368" t="s">
        <v>159</v>
      </c>
      <c r="K12" s="368"/>
      <c r="L12" s="368"/>
      <c r="M12" s="368"/>
      <c r="N12" s="368"/>
      <c r="O12" s="168"/>
      <c r="P12" s="168"/>
      <c r="Q12" s="169"/>
    </row>
    <row r="13" spans="1:17" ht="20.100000000000001" customHeight="1" x14ac:dyDescent="0.25">
      <c r="A13" s="19"/>
      <c r="B13" s="138"/>
      <c r="C13" s="170"/>
      <c r="D13" s="138"/>
      <c r="E13" s="170"/>
      <c r="F13" s="170"/>
      <c r="G13" s="167"/>
      <c r="H13" s="167"/>
      <c r="I13" s="138"/>
      <c r="J13" s="138"/>
      <c r="K13" s="170"/>
      <c r="L13" s="170"/>
      <c r="M13" s="170"/>
      <c r="N13" s="170"/>
      <c r="O13" s="168"/>
      <c r="P13" s="168"/>
      <c r="Q13" s="169"/>
    </row>
    <row r="14" spans="1:17" ht="20.100000000000001" customHeight="1" x14ac:dyDescent="0.25">
      <c r="A14" s="19"/>
      <c r="B14" s="138"/>
      <c r="C14" s="368" t="s">
        <v>115</v>
      </c>
      <c r="D14" s="368"/>
      <c r="E14" s="368"/>
      <c r="F14" s="368"/>
      <c r="G14" s="171">
        <f>SUM(G15:G25)</f>
        <v>106904197.25</v>
      </c>
      <c r="H14" s="171">
        <f>SUM(H15:H25)</f>
        <v>209624344.39000002</v>
      </c>
      <c r="I14" s="138"/>
      <c r="J14" s="138"/>
      <c r="K14" s="368" t="s">
        <v>115</v>
      </c>
      <c r="L14" s="368"/>
      <c r="M14" s="368"/>
      <c r="N14" s="368"/>
      <c r="O14" s="171">
        <f>SUM(O15:O17)</f>
        <v>502112</v>
      </c>
      <c r="P14" s="171">
        <f>SUM(P15:P17)</f>
        <v>0</v>
      </c>
      <c r="Q14" s="169"/>
    </row>
    <row r="15" spans="1:17" ht="20.100000000000001" customHeight="1" x14ac:dyDescent="0.25">
      <c r="A15" s="19"/>
      <c r="B15" s="138"/>
      <c r="C15" s="170"/>
      <c r="D15" s="372" t="s">
        <v>68</v>
      </c>
      <c r="E15" s="372"/>
      <c r="F15" s="372"/>
      <c r="G15" s="172">
        <v>0</v>
      </c>
      <c r="H15" s="172">
        <v>0</v>
      </c>
      <c r="I15" s="138"/>
      <c r="J15" s="138"/>
      <c r="K15" s="144"/>
      <c r="L15" s="373" t="s">
        <v>30</v>
      </c>
      <c r="M15" s="373"/>
      <c r="N15" s="373"/>
      <c r="O15" s="172">
        <v>0</v>
      </c>
      <c r="P15" s="172">
        <v>0</v>
      </c>
      <c r="Q15" s="169"/>
    </row>
    <row r="16" spans="1:17" ht="20.100000000000001" customHeight="1" x14ac:dyDescent="0.25">
      <c r="A16" s="19"/>
      <c r="B16" s="138"/>
      <c r="C16" s="170"/>
      <c r="D16" s="372" t="s">
        <v>160</v>
      </c>
      <c r="E16" s="372"/>
      <c r="F16" s="372"/>
      <c r="G16" s="172">
        <v>0</v>
      </c>
      <c r="H16" s="172">
        <v>0</v>
      </c>
      <c r="I16" s="138"/>
      <c r="J16" s="138"/>
      <c r="K16" s="144"/>
      <c r="L16" s="373" t="s">
        <v>32</v>
      </c>
      <c r="M16" s="373"/>
      <c r="N16" s="373"/>
      <c r="O16" s="172">
        <v>0</v>
      </c>
      <c r="P16" s="172">
        <v>0</v>
      </c>
      <c r="Q16" s="169"/>
    </row>
    <row r="17" spans="1:20" ht="20.100000000000001" customHeight="1" x14ac:dyDescent="0.25">
      <c r="A17" s="19"/>
      <c r="B17" s="138"/>
      <c r="C17" s="173"/>
      <c r="D17" s="372" t="s">
        <v>161</v>
      </c>
      <c r="E17" s="372"/>
      <c r="F17" s="372"/>
      <c r="G17" s="172">
        <v>0</v>
      </c>
      <c r="H17" s="172">
        <v>0</v>
      </c>
      <c r="I17" s="138"/>
      <c r="J17" s="138"/>
      <c r="K17" s="167"/>
      <c r="L17" s="373" t="s">
        <v>162</v>
      </c>
      <c r="M17" s="373"/>
      <c r="N17" s="373"/>
      <c r="O17" s="172">
        <v>502112</v>
      </c>
      <c r="P17" s="172">
        <v>0</v>
      </c>
      <c r="Q17" s="169"/>
    </row>
    <row r="18" spans="1:20" ht="20.100000000000001" customHeight="1" x14ac:dyDescent="0.25">
      <c r="A18" s="19"/>
      <c r="B18" s="138"/>
      <c r="C18" s="173"/>
      <c r="D18" s="372" t="s">
        <v>74</v>
      </c>
      <c r="E18" s="372"/>
      <c r="F18" s="372"/>
      <c r="G18" s="172">
        <v>0</v>
      </c>
      <c r="H18" s="172">
        <v>0</v>
      </c>
      <c r="I18" s="138"/>
      <c r="J18" s="138"/>
      <c r="K18" s="167"/>
      <c r="L18" s="144"/>
      <c r="M18" s="144"/>
      <c r="N18" s="144"/>
      <c r="O18" s="172"/>
      <c r="P18" s="172"/>
      <c r="Q18" s="169"/>
      <c r="S18" s="142"/>
    </row>
    <row r="19" spans="1:20" ht="20.100000000000001" customHeight="1" x14ac:dyDescent="0.25">
      <c r="A19" s="19"/>
      <c r="B19" s="138"/>
      <c r="C19" s="173"/>
      <c r="D19" s="372" t="s">
        <v>75</v>
      </c>
      <c r="E19" s="372"/>
      <c r="F19" s="372"/>
      <c r="G19" s="172">
        <v>0</v>
      </c>
      <c r="H19" s="172">
        <v>0</v>
      </c>
      <c r="I19" s="138"/>
      <c r="J19" s="138"/>
      <c r="K19" s="174" t="s">
        <v>116</v>
      </c>
      <c r="L19" s="174"/>
      <c r="M19" s="174"/>
      <c r="N19" s="174"/>
      <c r="O19" s="314">
        <f>SUM(O20:O22)</f>
        <v>739813.16000000015</v>
      </c>
      <c r="P19" s="314">
        <f>SUM(P20:P22)</f>
        <v>44683533</v>
      </c>
      <c r="Q19" s="169"/>
      <c r="S19" s="142"/>
    </row>
    <row r="20" spans="1:20" ht="20.100000000000001" customHeight="1" x14ac:dyDescent="0.25">
      <c r="A20" s="19"/>
      <c r="B20" s="138"/>
      <c r="C20" s="173"/>
      <c r="D20" s="372" t="s">
        <v>76</v>
      </c>
      <c r="E20" s="372"/>
      <c r="F20" s="372"/>
      <c r="G20" s="172">
        <v>0</v>
      </c>
      <c r="H20" s="172">
        <v>0</v>
      </c>
      <c r="I20" s="138"/>
      <c r="J20" s="138"/>
      <c r="K20" s="167"/>
      <c r="L20" s="173" t="s">
        <v>30</v>
      </c>
      <c r="M20" s="173"/>
      <c r="N20" s="173"/>
      <c r="O20" s="172">
        <v>0</v>
      </c>
      <c r="P20" s="172">
        <v>34577547</v>
      </c>
      <c r="Q20" s="169"/>
      <c r="S20" s="142"/>
    </row>
    <row r="21" spans="1:20" ht="20.100000000000001" customHeight="1" x14ac:dyDescent="0.25">
      <c r="A21" s="19"/>
      <c r="B21" s="138"/>
      <c r="C21" s="173"/>
      <c r="D21" s="372" t="s">
        <v>78</v>
      </c>
      <c r="E21" s="372"/>
      <c r="F21" s="372"/>
      <c r="G21" s="172">
        <v>12016212.609999999</v>
      </c>
      <c r="H21" s="172">
        <v>20735788.93</v>
      </c>
      <c r="I21" s="138"/>
      <c r="J21" s="138"/>
      <c r="K21" s="167"/>
      <c r="L21" s="373" t="s">
        <v>32</v>
      </c>
      <c r="M21" s="373"/>
      <c r="N21" s="373"/>
      <c r="O21" s="172">
        <v>731799.16000000015</v>
      </c>
      <c r="P21" s="172">
        <v>5804050</v>
      </c>
      <c r="Q21" s="169"/>
      <c r="S21" s="142"/>
    </row>
    <row r="22" spans="1:20" ht="28.5" customHeight="1" x14ac:dyDescent="0.25">
      <c r="A22" s="19"/>
      <c r="B22" s="138"/>
      <c r="C22" s="173"/>
      <c r="D22" s="372" t="s">
        <v>80</v>
      </c>
      <c r="E22" s="372"/>
      <c r="F22" s="372"/>
      <c r="G22" s="172">
        <v>0</v>
      </c>
      <c r="H22" s="172">
        <v>0</v>
      </c>
      <c r="I22" s="138"/>
      <c r="J22" s="138"/>
      <c r="K22" s="144"/>
      <c r="L22" s="373" t="s">
        <v>163</v>
      </c>
      <c r="M22" s="373"/>
      <c r="N22" s="373"/>
      <c r="O22" s="172">
        <v>8014</v>
      </c>
      <c r="P22" s="172">
        <v>4301936</v>
      </c>
      <c r="Q22" s="169"/>
      <c r="S22" s="142"/>
    </row>
    <row r="23" spans="1:20" ht="20.100000000000001" customHeight="1" x14ac:dyDescent="0.25">
      <c r="A23" s="19"/>
      <c r="B23" s="138"/>
      <c r="C23" s="173"/>
      <c r="D23" s="372" t="s">
        <v>85</v>
      </c>
      <c r="E23" s="372"/>
      <c r="F23" s="372"/>
      <c r="G23" s="172">
        <v>3744450</v>
      </c>
      <c r="H23" s="172">
        <v>39854188.43</v>
      </c>
      <c r="I23" s="138"/>
      <c r="J23" s="138"/>
      <c r="K23" s="368" t="s">
        <v>164</v>
      </c>
      <c r="L23" s="368"/>
      <c r="M23" s="368"/>
      <c r="N23" s="368"/>
      <c r="O23" s="314">
        <f>O14-O19</f>
        <v>-237701.16000000015</v>
      </c>
      <c r="P23" s="314">
        <f>P14-P19</f>
        <v>-44683533</v>
      </c>
      <c r="Q23" s="169"/>
      <c r="S23" s="142"/>
    </row>
    <row r="24" spans="1:20" ht="20.100000000000001" customHeight="1" x14ac:dyDescent="0.25">
      <c r="A24" s="19"/>
      <c r="B24" s="138"/>
      <c r="C24" s="173"/>
      <c r="D24" s="372" t="s">
        <v>165</v>
      </c>
      <c r="E24" s="372"/>
      <c r="F24" s="372"/>
      <c r="G24" s="172">
        <v>91141624.75</v>
      </c>
      <c r="H24" s="172">
        <v>149029784.55000001</v>
      </c>
      <c r="I24" s="138"/>
      <c r="J24" s="138"/>
      <c r="K24" s="144"/>
      <c r="L24" s="144"/>
      <c r="M24" s="144"/>
      <c r="N24" s="144"/>
      <c r="O24" s="144"/>
      <c r="P24" s="144"/>
      <c r="Q24" s="169"/>
      <c r="S24" s="142"/>
    </row>
    <row r="25" spans="1:20" ht="20.100000000000001" customHeight="1" x14ac:dyDescent="0.25">
      <c r="A25" s="19"/>
      <c r="B25" s="138"/>
      <c r="C25" s="173"/>
      <c r="D25" s="372" t="s">
        <v>166</v>
      </c>
      <c r="E25" s="372"/>
      <c r="F25" s="175"/>
      <c r="G25" s="172">
        <v>1909.89</v>
      </c>
      <c r="H25" s="172">
        <v>4582.4799999999996</v>
      </c>
      <c r="I25" s="138"/>
      <c r="J25" s="144"/>
      <c r="K25" s="144"/>
      <c r="L25" s="144"/>
      <c r="M25" s="144"/>
      <c r="N25" s="144"/>
      <c r="O25" s="144"/>
      <c r="P25" s="144"/>
      <c r="Q25" s="169"/>
      <c r="S25" s="142"/>
    </row>
    <row r="26" spans="1:20" ht="20.100000000000001" customHeight="1" x14ac:dyDescent="0.25">
      <c r="A26" s="19"/>
      <c r="B26" s="138"/>
      <c r="C26" s="170"/>
      <c r="D26" s="138"/>
      <c r="E26" s="170"/>
      <c r="F26" s="170"/>
      <c r="G26" s="167"/>
      <c r="H26" s="167"/>
      <c r="I26" s="138"/>
      <c r="J26" s="368" t="s">
        <v>167</v>
      </c>
      <c r="K26" s="368"/>
      <c r="L26" s="368"/>
      <c r="M26" s="368"/>
      <c r="N26" s="368"/>
      <c r="O26" s="144"/>
      <c r="P26" s="144"/>
      <c r="Q26" s="169"/>
      <c r="S26" s="142"/>
    </row>
    <row r="27" spans="1:20" ht="20.100000000000001" customHeight="1" x14ac:dyDescent="0.25">
      <c r="A27" s="19"/>
      <c r="B27" s="138"/>
      <c r="C27" s="368" t="s">
        <v>116</v>
      </c>
      <c r="D27" s="368"/>
      <c r="E27" s="368"/>
      <c r="F27" s="368"/>
      <c r="G27" s="171">
        <f>SUM(G28:G46)</f>
        <v>83179989.489999995</v>
      </c>
      <c r="H27" s="171">
        <f>SUM(H28:H46)</f>
        <v>165295603.54000002</v>
      </c>
      <c r="I27" s="138"/>
      <c r="J27" s="138"/>
      <c r="K27" s="170"/>
      <c r="L27" s="138"/>
      <c r="M27" s="175"/>
      <c r="N27" s="175"/>
      <c r="O27" s="168"/>
      <c r="P27" s="168"/>
      <c r="Q27" s="169"/>
      <c r="S27" s="142"/>
    </row>
    <row r="28" spans="1:20" ht="20.100000000000001" customHeight="1" x14ac:dyDescent="0.25">
      <c r="A28" s="19"/>
      <c r="B28" s="138"/>
      <c r="C28" s="174"/>
      <c r="D28" s="372" t="s">
        <v>168</v>
      </c>
      <c r="E28" s="372"/>
      <c r="F28" s="372"/>
      <c r="G28" s="172">
        <v>25497383.740000002</v>
      </c>
      <c r="H28" s="172">
        <v>50637045.369999997</v>
      </c>
      <c r="I28" s="138"/>
      <c r="J28" s="138"/>
      <c r="K28" s="174" t="s">
        <v>115</v>
      </c>
      <c r="L28" s="174"/>
      <c r="M28" s="174"/>
      <c r="N28" s="174"/>
      <c r="O28" s="171">
        <v>0</v>
      </c>
      <c r="P28" s="171">
        <f>P29+P32</f>
        <v>25991276</v>
      </c>
      <c r="Q28" s="169"/>
      <c r="S28" s="142"/>
    </row>
    <row r="29" spans="1:20" ht="20.100000000000001" customHeight="1" x14ac:dyDescent="0.25">
      <c r="A29" s="19"/>
      <c r="B29" s="138"/>
      <c r="C29" s="174"/>
      <c r="D29" s="372" t="s">
        <v>71</v>
      </c>
      <c r="E29" s="372"/>
      <c r="F29" s="372"/>
      <c r="G29" s="172">
        <v>11564530.08</v>
      </c>
      <c r="H29" s="172">
        <v>16986894.18</v>
      </c>
      <c r="I29" s="138"/>
      <c r="J29" s="144"/>
      <c r="K29" s="144"/>
      <c r="L29" s="173" t="s">
        <v>169</v>
      </c>
      <c r="M29" s="173"/>
      <c r="N29" s="173"/>
      <c r="O29" s="172">
        <v>0</v>
      </c>
      <c r="P29" s="172">
        <v>0</v>
      </c>
      <c r="Q29" s="169"/>
      <c r="S29" s="87"/>
      <c r="T29" s="114"/>
    </row>
    <row r="30" spans="1:20" ht="20.100000000000001" customHeight="1" x14ac:dyDescent="0.25">
      <c r="A30" s="19"/>
      <c r="B30" s="138"/>
      <c r="C30" s="174"/>
      <c r="D30" s="372" t="s">
        <v>73</v>
      </c>
      <c r="E30" s="372"/>
      <c r="F30" s="372"/>
      <c r="G30" s="172">
        <v>16215173.360000001</v>
      </c>
      <c r="H30" s="172">
        <v>38628638.229999997</v>
      </c>
      <c r="I30" s="138"/>
      <c r="J30" s="138"/>
      <c r="K30" s="174"/>
      <c r="L30" s="173" t="s">
        <v>170</v>
      </c>
      <c r="M30" s="173"/>
      <c r="N30" s="173"/>
      <c r="O30" s="172">
        <v>0</v>
      </c>
      <c r="P30" s="172">
        <v>0</v>
      </c>
      <c r="Q30" s="169"/>
      <c r="S30" s="140"/>
      <c r="T30" s="87"/>
    </row>
    <row r="31" spans="1:20" ht="20.100000000000001" customHeight="1" x14ac:dyDescent="0.25">
      <c r="A31" s="19"/>
      <c r="B31" s="138"/>
      <c r="C31" s="170"/>
      <c r="D31" s="138"/>
      <c r="E31" s="170"/>
      <c r="F31" s="170"/>
      <c r="G31" s="167"/>
      <c r="H31" s="172">
        <v>0</v>
      </c>
      <c r="I31" s="138"/>
      <c r="J31" s="138"/>
      <c r="K31" s="174"/>
      <c r="L31" s="173" t="s">
        <v>171</v>
      </c>
      <c r="M31" s="173"/>
      <c r="N31" s="173"/>
      <c r="O31" s="172">
        <v>0</v>
      </c>
      <c r="P31" s="172">
        <v>0</v>
      </c>
      <c r="Q31" s="169"/>
      <c r="S31" s="176"/>
    </row>
    <row r="32" spans="1:20" ht="20.100000000000001" customHeight="1" x14ac:dyDescent="0.25">
      <c r="A32" s="19"/>
      <c r="B32" s="138"/>
      <c r="C32" s="174"/>
      <c r="D32" s="372" t="s">
        <v>77</v>
      </c>
      <c r="E32" s="372"/>
      <c r="F32" s="372"/>
      <c r="G32" s="172">
        <v>0</v>
      </c>
      <c r="H32" s="172">
        <v>0</v>
      </c>
      <c r="I32" s="138"/>
      <c r="J32" s="138"/>
      <c r="K32" s="174"/>
      <c r="L32" s="373" t="s">
        <v>172</v>
      </c>
      <c r="M32" s="373"/>
      <c r="N32" s="373"/>
      <c r="O32" s="172">
        <v>0</v>
      </c>
      <c r="P32" s="172">
        <v>25991276</v>
      </c>
      <c r="Q32" s="169"/>
      <c r="S32" s="177"/>
      <c r="T32" s="87"/>
    </row>
    <row r="33" spans="1:19" ht="20.100000000000001" customHeight="1" x14ac:dyDescent="0.25">
      <c r="A33" s="19"/>
      <c r="B33" s="138"/>
      <c r="C33" s="174"/>
      <c r="D33" s="372" t="s">
        <v>173</v>
      </c>
      <c r="E33" s="372"/>
      <c r="F33" s="372"/>
      <c r="G33" s="172">
        <v>0</v>
      </c>
      <c r="H33" s="172">
        <v>0</v>
      </c>
      <c r="I33" s="138"/>
      <c r="J33" s="138"/>
      <c r="K33" s="167"/>
      <c r="L33" s="144"/>
      <c r="M33" s="144"/>
      <c r="N33" s="144"/>
      <c r="O33" s="144"/>
      <c r="P33" s="144"/>
      <c r="Q33" s="169"/>
    </row>
    <row r="34" spans="1:19" ht="20.100000000000001" customHeight="1" x14ac:dyDescent="0.25">
      <c r="A34" s="19"/>
      <c r="B34" s="138"/>
      <c r="C34" s="174"/>
      <c r="D34" s="372" t="s">
        <v>174</v>
      </c>
      <c r="E34" s="372"/>
      <c r="F34" s="372"/>
      <c r="G34" s="172">
        <v>0</v>
      </c>
      <c r="H34" s="172">
        <v>0</v>
      </c>
      <c r="I34" s="138"/>
      <c r="J34" s="138"/>
      <c r="K34" s="174" t="s">
        <v>116</v>
      </c>
      <c r="L34" s="174"/>
      <c r="M34" s="174"/>
      <c r="N34" s="174"/>
      <c r="O34" s="171">
        <f>SUM(O35:O38)</f>
        <v>31158466</v>
      </c>
      <c r="P34" s="171">
        <f>P35+P38</f>
        <v>3027664</v>
      </c>
      <c r="Q34" s="169"/>
    </row>
    <row r="35" spans="1:19" ht="20.100000000000001" customHeight="1" x14ac:dyDescent="0.25">
      <c r="A35" s="19"/>
      <c r="B35" s="138"/>
      <c r="C35" s="174"/>
      <c r="D35" s="372" t="s">
        <v>82</v>
      </c>
      <c r="E35" s="372"/>
      <c r="F35" s="372"/>
      <c r="G35" s="172">
        <v>29400790.809999999</v>
      </c>
      <c r="H35" s="172">
        <v>58807163.329999998</v>
      </c>
      <c r="I35" s="138"/>
      <c r="J35" s="138"/>
      <c r="K35" s="144"/>
      <c r="L35" s="173" t="s">
        <v>175</v>
      </c>
      <c r="M35" s="173"/>
      <c r="N35" s="173"/>
      <c r="O35" s="172">
        <v>0</v>
      </c>
      <c r="P35" s="172">
        <v>0</v>
      </c>
      <c r="Q35" s="169"/>
    </row>
    <row r="36" spans="1:19" ht="20.100000000000001" customHeight="1" x14ac:dyDescent="0.25">
      <c r="A36" s="19"/>
      <c r="B36" s="138"/>
      <c r="C36" s="174"/>
      <c r="D36" s="372" t="s">
        <v>84</v>
      </c>
      <c r="E36" s="372"/>
      <c r="F36" s="372"/>
      <c r="G36" s="172">
        <v>0</v>
      </c>
      <c r="H36" s="172">
        <v>0</v>
      </c>
      <c r="I36" s="138"/>
      <c r="J36" s="138"/>
      <c r="K36" s="174"/>
      <c r="L36" s="173" t="s">
        <v>170</v>
      </c>
      <c r="M36" s="173"/>
      <c r="N36" s="173"/>
      <c r="O36" s="172">
        <v>0</v>
      </c>
      <c r="P36" s="172">
        <v>0</v>
      </c>
      <c r="Q36" s="169"/>
    </row>
    <row r="37" spans="1:19" ht="20.100000000000001" customHeight="1" x14ac:dyDescent="0.25">
      <c r="A37" s="19"/>
      <c r="B37" s="138"/>
      <c r="C37" s="174"/>
      <c r="D37" s="372" t="s">
        <v>86</v>
      </c>
      <c r="E37" s="372"/>
      <c r="F37" s="372"/>
      <c r="G37" s="172">
        <v>0</v>
      </c>
      <c r="H37" s="172">
        <v>0</v>
      </c>
      <c r="I37" s="138"/>
      <c r="J37" s="144"/>
      <c r="K37" s="174"/>
      <c r="L37" s="173" t="s">
        <v>171</v>
      </c>
      <c r="M37" s="173"/>
      <c r="N37" s="173"/>
      <c r="O37" s="172">
        <v>0</v>
      </c>
      <c r="P37" s="172">
        <v>0</v>
      </c>
      <c r="Q37" s="169"/>
    </row>
    <row r="38" spans="1:19" ht="20.100000000000001" customHeight="1" x14ac:dyDescent="0.25">
      <c r="A38" s="19"/>
      <c r="B38" s="138"/>
      <c r="C38" s="174"/>
      <c r="D38" s="372" t="s">
        <v>88</v>
      </c>
      <c r="E38" s="372"/>
      <c r="F38" s="372"/>
      <c r="G38" s="172">
        <v>0</v>
      </c>
      <c r="H38" s="172">
        <v>0</v>
      </c>
      <c r="I38" s="138"/>
      <c r="J38" s="138"/>
      <c r="K38" s="174"/>
      <c r="L38" s="373" t="s">
        <v>176</v>
      </c>
      <c r="M38" s="373"/>
      <c r="N38" s="373"/>
      <c r="O38" s="172">
        <v>31158466</v>
      </c>
      <c r="P38" s="172">
        <v>3027664</v>
      </c>
      <c r="Q38" s="169"/>
      <c r="S38" s="87"/>
    </row>
    <row r="39" spans="1:19" ht="20.100000000000001" customHeight="1" x14ac:dyDescent="0.25">
      <c r="A39" s="19"/>
      <c r="B39" s="138"/>
      <c r="C39" s="174"/>
      <c r="D39" s="372" t="s">
        <v>89</v>
      </c>
      <c r="E39" s="372"/>
      <c r="F39" s="372"/>
      <c r="G39" s="172">
        <v>0</v>
      </c>
      <c r="H39" s="172">
        <v>0</v>
      </c>
      <c r="I39" s="138"/>
      <c r="J39" s="138"/>
      <c r="K39" s="167"/>
      <c r="L39" s="144"/>
      <c r="M39" s="144"/>
      <c r="N39" s="144"/>
      <c r="O39" s="144"/>
      <c r="P39" s="144"/>
      <c r="Q39" s="169"/>
    </row>
    <row r="40" spans="1:19" ht="20.100000000000001" customHeight="1" x14ac:dyDescent="0.25">
      <c r="A40" s="19"/>
      <c r="B40" s="138"/>
      <c r="C40" s="174"/>
      <c r="D40" s="372" t="s">
        <v>91</v>
      </c>
      <c r="E40" s="372"/>
      <c r="F40" s="372"/>
      <c r="G40" s="172">
        <v>0</v>
      </c>
      <c r="H40" s="172">
        <v>0</v>
      </c>
      <c r="I40" s="138"/>
      <c r="J40" s="138"/>
      <c r="K40" s="368" t="s">
        <v>177</v>
      </c>
      <c r="L40" s="368"/>
      <c r="M40" s="368"/>
      <c r="N40" s="368"/>
      <c r="O40" s="314">
        <f>O28-O34</f>
        <v>-31158466</v>
      </c>
      <c r="P40" s="314">
        <f>P28-P34</f>
        <v>22963612</v>
      </c>
      <c r="Q40" s="169"/>
    </row>
    <row r="41" spans="1:19" ht="15" customHeight="1" x14ac:dyDescent="0.25">
      <c r="A41" s="19"/>
      <c r="B41" s="138"/>
      <c r="C41" s="170"/>
      <c r="D41" s="138"/>
      <c r="E41" s="170"/>
      <c r="F41" s="170"/>
      <c r="G41" s="167"/>
      <c r="H41" s="167"/>
      <c r="I41" s="138"/>
      <c r="J41" s="138"/>
      <c r="K41" s="144"/>
      <c r="L41" s="144"/>
      <c r="M41" s="144"/>
      <c r="N41" s="144"/>
      <c r="O41" s="144"/>
      <c r="P41" s="144"/>
      <c r="Q41" s="169"/>
    </row>
    <row r="42" spans="1:19" ht="20.100000000000001" customHeight="1" x14ac:dyDescent="0.25">
      <c r="A42" s="19"/>
      <c r="B42" s="138"/>
      <c r="C42" s="174"/>
      <c r="D42" s="372" t="s">
        <v>178</v>
      </c>
      <c r="E42" s="372"/>
      <c r="F42" s="372"/>
      <c r="G42" s="172">
        <v>0</v>
      </c>
      <c r="H42" s="172">
        <v>0</v>
      </c>
      <c r="I42" s="138"/>
      <c r="J42" s="138"/>
      <c r="K42" s="144"/>
      <c r="L42" s="144"/>
      <c r="M42" s="144"/>
      <c r="N42" s="144"/>
      <c r="O42" s="144"/>
      <c r="P42" s="144"/>
      <c r="Q42" s="169"/>
    </row>
    <row r="43" spans="1:19" ht="30" customHeight="1" x14ac:dyDescent="0.25">
      <c r="A43" s="19"/>
      <c r="B43" s="138"/>
      <c r="C43" s="174"/>
      <c r="D43" s="372" t="s">
        <v>154</v>
      </c>
      <c r="E43" s="372"/>
      <c r="F43" s="372"/>
      <c r="G43" s="172">
        <v>0</v>
      </c>
      <c r="H43" s="172">
        <v>0</v>
      </c>
      <c r="I43" s="138"/>
      <c r="J43" s="369" t="s">
        <v>179</v>
      </c>
      <c r="K43" s="369"/>
      <c r="L43" s="369"/>
      <c r="M43" s="369"/>
      <c r="N43" s="369"/>
      <c r="O43" s="314">
        <f>+G48+O23+O40</f>
        <v>-7671959.3999999948</v>
      </c>
      <c r="P43" s="314">
        <v>22608820</v>
      </c>
      <c r="Q43" s="169"/>
      <c r="R43" s="315">
        <f>+O43-ECSF!E15</f>
        <v>-7671959.3999999948</v>
      </c>
      <c r="S43" s="87"/>
    </row>
    <row r="44" spans="1:19" ht="20.100000000000001" customHeight="1" x14ac:dyDescent="0.25">
      <c r="A44" s="19"/>
      <c r="B44" s="138"/>
      <c r="C44" s="174"/>
      <c r="D44" s="372" t="s">
        <v>97</v>
      </c>
      <c r="E44" s="372"/>
      <c r="F44" s="372"/>
      <c r="G44" s="172">
        <v>0</v>
      </c>
      <c r="H44" s="172">
        <v>0</v>
      </c>
      <c r="I44" s="138"/>
      <c r="J44" s="144"/>
      <c r="K44" s="144"/>
      <c r="L44" s="144"/>
      <c r="M44" s="144"/>
      <c r="N44" s="144"/>
      <c r="O44" s="144"/>
      <c r="P44" s="144"/>
      <c r="Q44" s="169"/>
    </row>
    <row r="45" spans="1:19" ht="15" customHeight="1" x14ac:dyDescent="0.25">
      <c r="A45" s="19"/>
      <c r="B45" s="138"/>
      <c r="C45" s="167"/>
      <c r="D45" s="167"/>
      <c r="E45" s="167"/>
      <c r="F45" s="167"/>
      <c r="G45" s="167"/>
      <c r="H45" s="167"/>
      <c r="I45" s="138"/>
      <c r="J45" s="144"/>
      <c r="K45" s="144"/>
      <c r="L45" s="144"/>
      <c r="M45" s="144"/>
      <c r="N45" s="144"/>
      <c r="O45" s="144"/>
      <c r="P45" s="144"/>
      <c r="Q45" s="169"/>
    </row>
    <row r="46" spans="1:19" ht="20.100000000000001" customHeight="1" x14ac:dyDescent="0.25">
      <c r="A46" s="19"/>
      <c r="B46" s="138"/>
      <c r="C46" s="174"/>
      <c r="D46" s="372" t="s">
        <v>180</v>
      </c>
      <c r="E46" s="372"/>
      <c r="F46" s="372"/>
      <c r="G46" s="172">
        <v>502111.5</v>
      </c>
      <c r="H46" s="172">
        <v>235862.43</v>
      </c>
      <c r="I46" s="138"/>
      <c r="J46" s="144"/>
      <c r="K46" s="144"/>
      <c r="L46" s="144"/>
      <c r="M46" s="144"/>
      <c r="N46" s="144"/>
      <c r="O46" s="144"/>
      <c r="P46" s="144"/>
      <c r="Q46" s="169"/>
      <c r="R46" s="87"/>
      <c r="S46" s="87"/>
    </row>
    <row r="47" spans="1:19" ht="20.100000000000001" customHeight="1" x14ac:dyDescent="0.25">
      <c r="A47" s="19"/>
      <c r="B47" s="138"/>
      <c r="C47" s="170"/>
      <c r="D47" s="138"/>
      <c r="E47" s="170"/>
      <c r="F47" s="170"/>
      <c r="G47" s="167"/>
      <c r="H47" s="167"/>
      <c r="I47" s="138"/>
      <c r="J47" s="369" t="s">
        <v>181</v>
      </c>
      <c r="K47" s="369"/>
      <c r="L47" s="369"/>
      <c r="M47" s="369"/>
      <c r="N47" s="369"/>
      <c r="O47" s="178">
        <v>24195816</v>
      </c>
      <c r="P47" s="178">
        <v>1586995</v>
      </c>
      <c r="Q47" s="169"/>
      <c r="R47" s="179"/>
      <c r="S47" s="180"/>
    </row>
    <row r="48" spans="1:19" s="186" customFormat="1" ht="20.100000000000001" customHeight="1" x14ac:dyDescent="0.25">
      <c r="A48" s="181"/>
      <c r="B48" s="182"/>
      <c r="C48" s="368" t="s">
        <v>182</v>
      </c>
      <c r="D48" s="368"/>
      <c r="E48" s="368"/>
      <c r="F48" s="368"/>
      <c r="G48" s="178">
        <f>G14-G27</f>
        <v>23724207.760000005</v>
      </c>
      <c r="H48" s="178">
        <f>H14-H27</f>
        <v>44328740.849999994</v>
      </c>
      <c r="I48" s="182"/>
      <c r="J48" s="369" t="s">
        <v>183</v>
      </c>
      <c r="K48" s="369"/>
      <c r="L48" s="369"/>
      <c r="M48" s="369"/>
      <c r="N48" s="369"/>
      <c r="O48" s="178">
        <v>16523855</v>
      </c>
      <c r="P48" s="178">
        <v>24195816</v>
      </c>
      <c r="Q48" s="183"/>
      <c r="R48" s="184"/>
      <c r="S48" s="185"/>
    </row>
    <row r="49" spans="1:19" s="186" customFormat="1" ht="15" x14ac:dyDescent="0.25">
      <c r="A49" s="181"/>
      <c r="B49" s="182"/>
      <c r="C49" s="174"/>
      <c r="D49" s="174"/>
      <c r="E49" s="174"/>
      <c r="F49" s="174"/>
      <c r="G49" s="178"/>
      <c r="H49" s="178"/>
      <c r="I49" s="182"/>
      <c r="J49" s="187"/>
      <c r="K49" s="187"/>
      <c r="L49" s="187"/>
      <c r="M49" s="187"/>
      <c r="N49" s="187"/>
      <c r="O49" s="187"/>
      <c r="P49" s="187"/>
      <c r="Q49" s="183"/>
      <c r="R49" s="188"/>
      <c r="S49" s="188"/>
    </row>
    <row r="50" spans="1:19" ht="14.25" customHeight="1" thickBot="1" x14ac:dyDescent="0.3">
      <c r="A50" s="45"/>
      <c r="B50" s="147"/>
      <c r="C50" s="189"/>
      <c r="D50" s="189"/>
      <c r="E50" s="189"/>
      <c r="F50" s="189"/>
      <c r="G50" s="190"/>
      <c r="H50" s="190"/>
      <c r="I50" s="147"/>
      <c r="J50" s="146"/>
      <c r="K50" s="146"/>
      <c r="L50" s="146"/>
      <c r="M50" s="146"/>
      <c r="N50" s="146"/>
      <c r="O50" s="146"/>
      <c r="P50" s="146"/>
      <c r="Q50" s="191"/>
    </row>
    <row r="51" spans="1:19" ht="6" customHeight="1" x14ac:dyDescent="0.2">
      <c r="A51" s="4"/>
      <c r="I51" s="4"/>
      <c r="J51" s="5"/>
      <c r="K51" s="5"/>
      <c r="L51" s="5"/>
      <c r="M51" s="5"/>
      <c r="N51" s="5"/>
      <c r="O51" s="5"/>
      <c r="P51" s="5"/>
      <c r="Q51" s="5"/>
    </row>
    <row r="52" spans="1:19" ht="15" customHeight="1" x14ac:dyDescent="0.3">
      <c r="A52" s="5"/>
      <c r="B52" s="49" t="s">
        <v>61</v>
      </c>
      <c r="C52" s="49"/>
      <c r="D52" s="49"/>
      <c r="E52" s="49"/>
      <c r="F52" s="49"/>
      <c r="G52" s="49"/>
      <c r="H52" s="49"/>
      <c r="I52" s="49"/>
      <c r="J52" s="49"/>
      <c r="K52" s="5"/>
      <c r="L52" s="5"/>
      <c r="M52" s="5"/>
      <c r="N52" s="5"/>
      <c r="O52" s="113"/>
      <c r="P52" s="5"/>
      <c r="Q52" s="5"/>
    </row>
    <row r="53" spans="1:19" ht="35.1" customHeight="1" x14ac:dyDescent="0.2">
      <c r="A53" s="5"/>
      <c r="B53" s="49"/>
      <c r="C53" s="50"/>
      <c r="D53" s="370"/>
      <c r="E53" s="370"/>
      <c r="F53" s="370"/>
      <c r="G53" s="370"/>
      <c r="H53" s="50"/>
      <c r="I53" s="51"/>
      <c r="J53" s="51"/>
      <c r="K53" s="5"/>
      <c r="L53" s="320"/>
      <c r="M53" s="320"/>
      <c r="N53" s="320"/>
      <c r="O53" s="320"/>
      <c r="P53" s="5"/>
      <c r="Q53" s="5"/>
    </row>
    <row r="54" spans="1:19" ht="14.1" customHeight="1" x14ac:dyDescent="0.2">
      <c r="A54" s="5"/>
      <c r="B54" s="54"/>
      <c r="C54" s="5"/>
      <c r="D54" s="320"/>
      <c r="E54" s="320"/>
      <c r="F54" s="320"/>
      <c r="G54" s="320"/>
      <c r="H54" s="5"/>
      <c r="I54" s="304"/>
      <c r="J54" s="5"/>
      <c r="K54" s="66"/>
      <c r="L54" s="320"/>
      <c r="M54" s="320"/>
      <c r="N54" s="320"/>
      <c r="O54" s="320"/>
      <c r="P54" s="5"/>
      <c r="Q54" s="5"/>
    </row>
    <row r="55" spans="1:19" ht="14.1" customHeight="1" x14ac:dyDescent="0.2">
      <c r="A55" s="5"/>
      <c r="B55" s="57"/>
      <c r="C55" s="5"/>
      <c r="D55" s="319"/>
      <c r="E55" s="319"/>
      <c r="F55" s="319"/>
      <c r="G55" s="319"/>
      <c r="H55" s="5"/>
      <c r="I55" s="56"/>
      <c r="J55" s="5"/>
      <c r="K55" s="5"/>
      <c r="L55" s="319"/>
      <c r="M55" s="319"/>
      <c r="N55" s="319"/>
      <c r="O55" s="319"/>
      <c r="P55" s="5"/>
      <c r="Q55" s="5"/>
    </row>
    <row r="56" spans="1:19" ht="14.1" customHeight="1" x14ac:dyDescent="0.2">
      <c r="A56" s="5"/>
      <c r="B56" s="57"/>
      <c r="C56" s="5"/>
      <c r="D56" s="118"/>
      <c r="E56" s="118"/>
      <c r="F56" s="118"/>
      <c r="G56" s="118"/>
      <c r="H56" s="5"/>
      <c r="I56" s="56"/>
      <c r="J56" s="5"/>
      <c r="K56" s="5"/>
      <c r="L56" s="118"/>
      <c r="M56" s="118"/>
      <c r="N56" s="118"/>
      <c r="O56" s="118"/>
      <c r="P56" s="5"/>
      <c r="Q56" s="5"/>
    </row>
    <row r="57" spans="1:19" ht="35.1" customHeight="1" x14ac:dyDescent="0.2">
      <c r="D57" s="371"/>
      <c r="E57" s="371"/>
      <c r="F57" s="371"/>
      <c r="G57" s="371"/>
      <c r="J57" s="5"/>
      <c r="K57" s="5"/>
      <c r="L57" s="5"/>
      <c r="M57" s="5"/>
      <c r="N57" s="5"/>
      <c r="O57" s="5"/>
    </row>
    <row r="58" spans="1:19" x14ac:dyDescent="0.2">
      <c r="D58" s="320"/>
      <c r="E58" s="320"/>
      <c r="F58" s="320"/>
      <c r="G58" s="320"/>
      <c r="J58" s="5"/>
      <c r="K58" s="5"/>
      <c r="L58" s="320"/>
      <c r="M58" s="320"/>
      <c r="N58" s="320"/>
      <c r="O58" s="320"/>
    </row>
    <row r="59" spans="1:19" ht="12" customHeight="1" x14ac:dyDescent="0.2">
      <c r="D59" s="319"/>
      <c r="E59" s="319"/>
      <c r="F59" s="319"/>
      <c r="G59" s="319"/>
      <c r="J59" s="5"/>
      <c r="K59" s="5"/>
      <c r="L59" s="319"/>
      <c r="M59" s="319"/>
      <c r="N59" s="319"/>
      <c r="O59" s="319"/>
    </row>
    <row r="60" spans="1:19" x14ac:dyDescent="0.2">
      <c r="J60" s="5"/>
      <c r="K60" s="5"/>
      <c r="L60" s="5"/>
      <c r="M60" s="5"/>
      <c r="N60" s="5"/>
      <c r="O60" s="5"/>
    </row>
    <row r="63" spans="1:19" x14ac:dyDescent="0.2">
      <c r="G63" s="192"/>
      <c r="H63" s="192"/>
    </row>
  </sheetData>
  <sheetProtection formatCells="0" selectLockedCells="1"/>
  <mergeCells count="64">
    <mergeCell ref="B9:E9"/>
    <mergeCell ref="J9:M9"/>
    <mergeCell ref="A1:Q1"/>
    <mergeCell ref="A2:Q2"/>
    <mergeCell ref="A3:Q3"/>
    <mergeCell ref="A4:Q4"/>
    <mergeCell ref="A6:Q6"/>
    <mergeCell ref="B12:F12"/>
    <mergeCell ref="J12:N12"/>
    <mergeCell ref="C14:F14"/>
    <mergeCell ref="K14:N14"/>
    <mergeCell ref="D15:F15"/>
    <mergeCell ref="L15:N15"/>
    <mergeCell ref="D23:F23"/>
    <mergeCell ref="K23:N23"/>
    <mergeCell ref="D16:F16"/>
    <mergeCell ref="L16:N16"/>
    <mergeCell ref="D17:F17"/>
    <mergeCell ref="L17:N17"/>
    <mergeCell ref="D18:F18"/>
    <mergeCell ref="D19:F19"/>
    <mergeCell ref="D20:F20"/>
    <mergeCell ref="D21:F21"/>
    <mergeCell ref="L21:N21"/>
    <mergeCell ref="D22:F22"/>
    <mergeCell ref="L22:N22"/>
    <mergeCell ref="D35:F35"/>
    <mergeCell ref="D24:F24"/>
    <mergeCell ref="D25:E25"/>
    <mergeCell ref="J26:N26"/>
    <mergeCell ref="C27:F27"/>
    <mergeCell ref="D28:F28"/>
    <mergeCell ref="D29:F29"/>
    <mergeCell ref="D30:F30"/>
    <mergeCell ref="D32:F32"/>
    <mergeCell ref="L32:N32"/>
    <mergeCell ref="D33:F33"/>
    <mergeCell ref="D34:F34"/>
    <mergeCell ref="J47:N47"/>
    <mergeCell ref="D36:F36"/>
    <mergeCell ref="D37:F37"/>
    <mergeCell ref="D38:F38"/>
    <mergeCell ref="L38:N38"/>
    <mergeCell ref="D39:F39"/>
    <mergeCell ref="D40:F40"/>
    <mergeCell ref="K40:N40"/>
    <mergeCell ref="D42:F42"/>
    <mergeCell ref="D43:F43"/>
    <mergeCell ref="J43:N43"/>
    <mergeCell ref="D44:F44"/>
    <mergeCell ref="D46:F46"/>
    <mergeCell ref="D59:G59"/>
    <mergeCell ref="L59:O59"/>
    <mergeCell ref="C48:F48"/>
    <mergeCell ref="J48:N48"/>
    <mergeCell ref="D53:G53"/>
    <mergeCell ref="L53:O53"/>
    <mergeCell ref="D54:G54"/>
    <mergeCell ref="L54:O54"/>
    <mergeCell ref="D55:G55"/>
    <mergeCell ref="L55:O55"/>
    <mergeCell ref="D57:G57"/>
    <mergeCell ref="D58:G58"/>
    <mergeCell ref="L58:O58"/>
  </mergeCells>
  <printOptions horizontalCentered="1"/>
  <pageMargins left="0.78740157480314965" right="0.19685039370078741" top="0.59055118110236227" bottom="0.19685039370078741" header="0" footer="0"/>
  <pageSetup scale="51" orientation="landscape" horizontalDpi="300" verticalDpi="300" r:id="rId1"/>
  <headerFooter>
    <oddFooter>&amp;CContable/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Normal="85" zoomScaleSheetLayoutView="100" workbookViewId="0">
      <selection activeCell="G28" sqref="G28"/>
    </sheetView>
  </sheetViews>
  <sheetFormatPr baseColWidth="10" defaultRowHeight="12" x14ac:dyDescent="0.2"/>
  <cols>
    <col min="1" max="1" width="1.140625" style="9" customWidth="1"/>
    <col min="2" max="2" width="11.7109375" style="9" customWidth="1"/>
    <col min="3" max="3" width="54.42578125" style="9" customWidth="1"/>
    <col min="4" max="4" width="19.140625" style="214" customWidth="1"/>
    <col min="5" max="5" width="19.28515625" style="9" customWidth="1"/>
    <col min="6" max="6" width="19" style="9" customWidth="1"/>
    <col min="7" max="7" width="21.28515625" style="9" customWidth="1"/>
    <col min="8" max="8" width="18.7109375" style="9" customWidth="1"/>
    <col min="9" max="9" width="1.140625" style="9" customWidth="1"/>
    <col min="10" max="10" width="13.5703125" style="9" bestFit="1" customWidth="1"/>
    <col min="11" max="11" width="21.140625" style="9" bestFit="1" customWidth="1"/>
    <col min="12" max="12" width="12.42578125" style="9" bestFit="1" customWidth="1"/>
    <col min="13" max="18" width="11.42578125" style="9"/>
    <col min="19" max="19" width="18.5703125" style="9" customWidth="1"/>
    <col min="20" max="16384" width="11.42578125" style="9"/>
  </cols>
  <sheetData>
    <row r="1" spans="1:23" s="5" customFormat="1" ht="20.100000000000001" customHeight="1" x14ac:dyDescent="0.3">
      <c r="A1" s="328" t="s">
        <v>204</v>
      </c>
      <c r="B1" s="328"/>
      <c r="C1" s="328"/>
      <c r="D1" s="328"/>
      <c r="E1" s="328"/>
      <c r="F1" s="328"/>
      <c r="G1" s="328"/>
      <c r="H1" s="328"/>
      <c r="I1" s="328"/>
      <c r="J1" s="9"/>
      <c r="K1" s="9"/>
    </row>
    <row r="2" spans="1:23" s="5" customFormat="1" ht="20.100000000000001" customHeight="1" x14ac:dyDescent="0.3">
      <c r="A2" s="328" t="s">
        <v>119</v>
      </c>
      <c r="B2" s="328"/>
      <c r="C2" s="328"/>
      <c r="D2" s="328"/>
      <c r="E2" s="328"/>
      <c r="F2" s="328"/>
      <c r="G2" s="328"/>
      <c r="H2" s="328"/>
      <c r="I2" s="328"/>
      <c r="J2" s="91"/>
      <c r="K2" s="91"/>
      <c r="L2" s="91"/>
      <c r="M2" s="91"/>
      <c r="N2" s="91"/>
    </row>
    <row r="3" spans="1:23" s="5" customFormat="1" ht="20.100000000000001" customHeight="1" x14ac:dyDescent="0.3">
      <c r="A3" s="328" t="s">
        <v>206</v>
      </c>
      <c r="B3" s="328"/>
      <c r="C3" s="328"/>
      <c r="D3" s="328"/>
      <c r="E3" s="328"/>
      <c r="F3" s="328"/>
      <c r="G3" s="328"/>
      <c r="H3" s="328"/>
      <c r="I3" s="328"/>
      <c r="J3" s="91"/>
      <c r="K3" s="91"/>
      <c r="L3" s="91"/>
      <c r="M3" s="91"/>
      <c r="N3" s="91"/>
    </row>
    <row r="4" spans="1:23" s="5" customFormat="1" ht="20.100000000000001" customHeight="1" x14ac:dyDescent="0.3">
      <c r="A4" s="328" t="s">
        <v>0</v>
      </c>
      <c r="B4" s="328"/>
      <c r="C4" s="328"/>
      <c r="D4" s="328"/>
      <c r="E4" s="328"/>
      <c r="F4" s="328"/>
      <c r="G4" s="328"/>
      <c r="H4" s="328"/>
      <c r="I4" s="328"/>
      <c r="J4" s="142"/>
      <c r="K4" s="91"/>
      <c r="L4" s="91"/>
      <c r="M4" s="91"/>
      <c r="N4" s="91"/>
    </row>
    <row r="5" spans="1:23" s="5" customFormat="1" ht="20.100000000000001" customHeight="1" x14ac:dyDescent="0.3">
      <c r="A5" s="330" t="s">
        <v>216</v>
      </c>
      <c r="B5" s="328"/>
      <c r="C5" s="328"/>
      <c r="D5" s="328"/>
      <c r="E5" s="328"/>
      <c r="F5" s="328"/>
      <c r="G5" s="328"/>
      <c r="H5" s="328"/>
      <c r="I5" s="328"/>
      <c r="J5" s="142"/>
      <c r="K5" s="91"/>
      <c r="L5" s="91"/>
      <c r="M5" s="91"/>
      <c r="N5" s="91"/>
    </row>
    <row r="6" spans="1:23" s="5" customFormat="1" ht="3.75" customHeight="1" x14ac:dyDescent="0.2">
      <c r="A6" s="386"/>
      <c r="B6" s="386"/>
      <c r="C6" s="386"/>
      <c r="D6" s="386"/>
      <c r="E6" s="386"/>
      <c r="F6" s="386"/>
      <c r="G6" s="386"/>
      <c r="H6" s="386"/>
      <c r="I6" s="386"/>
      <c r="J6" s="142"/>
      <c r="K6" s="91"/>
      <c r="L6" s="91"/>
      <c r="M6" s="91"/>
      <c r="N6" s="91"/>
    </row>
    <row r="7" spans="1:23" s="5" customFormat="1" ht="3" customHeight="1" thickBot="1" x14ac:dyDescent="0.25">
      <c r="A7" s="386"/>
      <c r="B7" s="386"/>
      <c r="C7" s="386"/>
      <c r="D7" s="386"/>
      <c r="E7" s="386"/>
      <c r="F7" s="386"/>
      <c r="G7" s="386"/>
      <c r="H7" s="386"/>
      <c r="I7" s="386"/>
      <c r="J7" s="142"/>
      <c r="K7" s="91"/>
      <c r="L7" s="91"/>
      <c r="M7" s="91"/>
      <c r="N7" s="91"/>
    </row>
    <row r="8" spans="1:23" s="196" customFormat="1" ht="30" customHeight="1" x14ac:dyDescent="0.2">
      <c r="A8" s="387" t="s">
        <v>63</v>
      </c>
      <c r="B8" s="388"/>
      <c r="C8" s="389"/>
      <c r="D8" s="193" t="s">
        <v>120</v>
      </c>
      <c r="E8" s="193" t="s">
        <v>121</v>
      </c>
      <c r="F8" s="193" t="s">
        <v>122</v>
      </c>
      <c r="G8" s="193" t="s">
        <v>123</v>
      </c>
      <c r="H8" s="194" t="s">
        <v>124</v>
      </c>
      <c r="I8" s="195"/>
      <c r="J8" s="142"/>
      <c r="K8" s="91"/>
      <c r="L8" s="91"/>
      <c r="M8" s="91"/>
      <c r="N8" s="91"/>
    </row>
    <row r="9" spans="1:23" s="196" customFormat="1" ht="30" customHeight="1" thickBot="1" x14ac:dyDescent="0.25">
      <c r="A9" s="390"/>
      <c r="B9" s="391"/>
      <c r="C9" s="392"/>
      <c r="D9" s="197">
        <v>1</v>
      </c>
      <c r="E9" s="197">
        <v>2</v>
      </c>
      <c r="F9" s="197">
        <v>3</v>
      </c>
      <c r="G9" s="197" t="s">
        <v>125</v>
      </c>
      <c r="H9" s="198" t="s">
        <v>126</v>
      </c>
      <c r="I9" s="199"/>
      <c r="J9" s="142"/>
      <c r="K9" s="91"/>
      <c r="L9" s="91"/>
      <c r="M9" s="91"/>
      <c r="N9" s="91"/>
    </row>
    <row r="10" spans="1:23" s="5" customFormat="1" ht="3" customHeight="1" x14ac:dyDescent="0.2">
      <c r="A10" s="393"/>
      <c r="B10" s="394"/>
      <c r="C10" s="394"/>
      <c r="D10" s="394"/>
      <c r="E10" s="394"/>
      <c r="F10" s="394"/>
      <c r="G10" s="394"/>
      <c r="H10" s="394"/>
      <c r="I10" s="395"/>
      <c r="J10" s="142"/>
      <c r="K10" s="91"/>
      <c r="L10" s="91"/>
      <c r="M10" s="91"/>
      <c r="N10" s="91"/>
    </row>
    <row r="11" spans="1:23" s="5" customFormat="1" ht="3" customHeight="1" x14ac:dyDescent="0.2">
      <c r="A11" s="396"/>
      <c r="B11" s="397"/>
      <c r="C11" s="397"/>
      <c r="D11" s="397"/>
      <c r="E11" s="397"/>
      <c r="F11" s="397"/>
      <c r="G11" s="397"/>
      <c r="H11" s="397"/>
      <c r="I11" s="398"/>
      <c r="J11" s="142"/>
      <c r="K11" s="9"/>
    </row>
    <row r="12" spans="1:23" s="5" customFormat="1" ht="20.25" customHeight="1" x14ac:dyDescent="0.2">
      <c r="A12" s="34"/>
      <c r="B12" s="399" t="s">
        <v>3</v>
      </c>
      <c r="C12" s="399"/>
      <c r="D12" s="200">
        <f>SUM(D14+D24)</f>
        <v>229129296.25</v>
      </c>
      <c r="E12" s="200">
        <f>SUM(E14+E24)</f>
        <v>316167799.54000002</v>
      </c>
      <c r="F12" s="200">
        <f>SUM(F14+F24)</f>
        <v>315137838.56999999</v>
      </c>
      <c r="G12" s="200">
        <f>SUM(G14+G24)</f>
        <v>230159257.22</v>
      </c>
      <c r="H12" s="200">
        <f>SUM(H14+H24)</f>
        <v>1029960.9699999623</v>
      </c>
      <c r="I12" s="202"/>
      <c r="J12" s="142"/>
      <c r="K12" s="203"/>
      <c r="L12" s="204"/>
      <c r="M12" s="204"/>
      <c r="N12" s="375"/>
      <c r="O12" s="375"/>
      <c r="P12" s="375"/>
      <c r="Q12" s="375"/>
      <c r="R12" s="375"/>
      <c r="S12" s="205"/>
      <c r="T12" s="375"/>
      <c r="U12" s="375"/>
      <c r="V12" s="375"/>
      <c r="W12" s="205"/>
    </row>
    <row r="13" spans="1:23" s="5" customFormat="1" ht="5.0999999999999996" customHeight="1" x14ac:dyDescent="0.2">
      <c r="A13" s="34"/>
      <c r="B13" s="206"/>
      <c r="C13" s="206"/>
      <c r="D13" s="200"/>
      <c r="E13" s="200"/>
      <c r="F13" s="200"/>
      <c r="G13" s="200"/>
      <c r="H13" s="200"/>
      <c r="I13" s="202"/>
      <c r="J13" s="87"/>
      <c r="K13" s="378"/>
      <c r="L13" s="378"/>
      <c r="M13" s="378"/>
      <c r="N13" s="380"/>
      <c r="O13" s="380"/>
      <c r="P13" s="380"/>
      <c r="Q13" s="380"/>
      <c r="R13" s="380"/>
      <c r="S13" s="207"/>
      <c r="T13" s="380"/>
      <c r="U13" s="380"/>
      <c r="V13" s="380"/>
      <c r="W13" s="207"/>
    </row>
    <row r="14" spans="1:23" s="5" customFormat="1" ht="15" x14ac:dyDescent="0.2">
      <c r="A14" s="208"/>
      <c r="B14" s="327" t="s">
        <v>5</v>
      </c>
      <c r="C14" s="327"/>
      <c r="D14" s="209">
        <f>SUM(D16:D18)</f>
        <v>27478794.640000001</v>
      </c>
      <c r="E14" s="209">
        <f>SUM(E16:E22)</f>
        <v>315427985.94</v>
      </c>
      <c r="F14" s="209">
        <f>SUM(F16:F18)</f>
        <v>314635727.06999999</v>
      </c>
      <c r="G14" s="209">
        <f>SUM(G16:G22)</f>
        <v>28271053.509999964</v>
      </c>
      <c r="H14" s="209">
        <f>SUM(H16:H22)</f>
        <v>792258.86999996216</v>
      </c>
      <c r="I14" s="210"/>
      <c r="J14" s="9"/>
      <c r="K14" s="379"/>
      <c r="L14" s="379"/>
      <c r="M14" s="379"/>
      <c r="N14" s="377"/>
      <c r="O14" s="377"/>
      <c r="P14" s="377"/>
      <c r="Q14" s="377"/>
      <c r="R14" s="377"/>
      <c r="S14" s="185"/>
      <c r="T14" s="377"/>
      <c r="U14" s="377"/>
      <c r="V14" s="377"/>
      <c r="W14" s="185"/>
    </row>
    <row r="15" spans="1:23" s="5" customFormat="1" ht="5.0999999999999996" customHeight="1" x14ac:dyDescent="0.2">
      <c r="A15" s="19"/>
      <c r="B15" s="80"/>
      <c r="C15" s="80"/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84"/>
      <c r="J15" s="9"/>
      <c r="K15" s="376"/>
      <c r="L15" s="376"/>
      <c r="M15" s="376"/>
      <c r="N15" s="376"/>
      <c r="O15" s="376"/>
      <c r="P15" s="376"/>
      <c r="Q15" s="376"/>
      <c r="R15" s="376"/>
      <c r="S15" s="212"/>
      <c r="T15" s="376"/>
      <c r="U15" s="376"/>
      <c r="V15" s="376"/>
      <c r="W15" s="212"/>
    </row>
    <row r="16" spans="1:23" s="5" customFormat="1" ht="20.100000000000001" customHeight="1" x14ac:dyDescent="0.2">
      <c r="A16" s="19"/>
      <c r="B16" s="385" t="s">
        <v>7</v>
      </c>
      <c r="C16" s="385"/>
      <c r="D16" s="311">
        <v>24195815.530000001</v>
      </c>
      <c r="E16" s="311">
        <v>200072768.28999999</v>
      </c>
      <c r="F16" s="311">
        <v>207744728.71000001</v>
      </c>
      <c r="G16" s="311">
        <f>+D16+E16-F16</f>
        <v>16523855.109999985</v>
      </c>
      <c r="H16" s="311">
        <f>+G16-D16</f>
        <v>-7671960.4200000167</v>
      </c>
      <c r="I16" s="84"/>
      <c r="J16" s="9"/>
      <c r="K16" s="376"/>
      <c r="L16" s="376"/>
      <c r="M16" s="376"/>
      <c r="N16" s="364"/>
      <c r="O16" s="364"/>
      <c r="P16" s="364"/>
      <c r="Q16" s="364"/>
      <c r="R16" s="364"/>
      <c r="S16" s="142"/>
      <c r="T16" s="364"/>
      <c r="U16" s="364"/>
      <c r="V16" s="364"/>
      <c r="W16" s="142"/>
    </row>
    <row r="17" spans="1:23" s="5" customFormat="1" ht="20.100000000000001" customHeight="1" x14ac:dyDescent="0.2">
      <c r="A17" s="19"/>
      <c r="B17" s="385" t="s">
        <v>9</v>
      </c>
      <c r="C17" s="385"/>
      <c r="D17" s="311">
        <v>3149021.58</v>
      </c>
      <c r="E17" s="311">
        <v>110754696.32999998</v>
      </c>
      <c r="F17" s="311">
        <v>103288211.67</v>
      </c>
      <c r="G17" s="311">
        <f t="shared" ref="G17:G18" si="0">+D17+E17-F17</f>
        <v>10615506.23999998</v>
      </c>
      <c r="H17" s="311">
        <f t="shared" ref="H17:H18" si="1">+G17-D17</f>
        <v>7466484.6599999797</v>
      </c>
      <c r="I17" s="84"/>
      <c r="J17" s="9"/>
      <c r="K17" s="376"/>
      <c r="L17" s="376"/>
      <c r="M17" s="376"/>
      <c r="N17" s="364"/>
      <c r="O17" s="364"/>
      <c r="P17" s="364"/>
      <c r="Q17" s="364"/>
      <c r="R17" s="364"/>
      <c r="S17" s="142"/>
      <c r="T17" s="364"/>
      <c r="U17" s="364"/>
      <c r="V17" s="364"/>
      <c r="W17" s="142"/>
    </row>
    <row r="18" spans="1:23" s="5" customFormat="1" ht="20.100000000000001" customHeight="1" x14ac:dyDescent="0.2">
      <c r="A18" s="19"/>
      <c r="B18" s="385" t="s">
        <v>11</v>
      </c>
      <c r="C18" s="385"/>
      <c r="D18" s="311">
        <v>133957.53</v>
      </c>
      <c r="E18" s="311">
        <v>4600521.3199999994</v>
      </c>
      <c r="F18" s="311">
        <v>3602786.6900000004</v>
      </c>
      <c r="G18" s="311">
        <f t="shared" si="0"/>
        <v>1131692.1599999992</v>
      </c>
      <c r="H18" s="311">
        <f t="shared" si="1"/>
        <v>997734.62999999919</v>
      </c>
      <c r="I18" s="84"/>
      <c r="J18" s="214"/>
      <c r="K18" s="376"/>
      <c r="L18" s="376"/>
      <c r="M18" s="376"/>
      <c r="N18" s="364"/>
      <c r="O18" s="364"/>
      <c r="P18" s="364"/>
      <c r="Q18" s="364"/>
      <c r="R18" s="364"/>
      <c r="S18" s="142"/>
      <c r="T18" s="364"/>
      <c r="U18" s="364"/>
      <c r="V18" s="364"/>
      <c r="W18" s="142"/>
    </row>
    <row r="19" spans="1:23" s="5" customFormat="1" ht="20.100000000000001" customHeight="1" x14ac:dyDescent="0.2">
      <c r="A19" s="19"/>
      <c r="B19" s="385" t="s">
        <v>13</v>
      </c>
      <c r="C19" s="385"/>
      <c r="D19" s="3">
        <v>0</v>
      </c>
      <c r="E19" s="3">
        <v>0</v>
      </c>
      <c r="F19" s="3">
        <v>0</v>
      </c>
      <c r="G19" s="33">
        <v>0</v>
      </c>
      <c r="H19" s="33">
        <v>0</v>
      </c>
      <c r="I19" s="84"/>
      <c r="J19" s="9"/>
      <c r="K19" s="376"/>
      <c r="L19" s="376"/>
      <c r="M19" s="376"/>
      <c r="N19" s="364"/>
      <c r="O19" s="364"/>
      <c r="P19" s="364"/>
      <c r="Q19" s="364"/>
      <c r="R19" s="364"/>
      <c r="S19" s="142"/>
      <c r="T19" s="364"/>
      <c r="U19" s="364"/>
      <c r="V19" s="364"/>
      <c r="W19" s="142"/>
    </row>
    <row r="20" spans="1:23" s="5" customFormat="1" ht="20.100000000000001" customHeight="1" x14ac:dyDescent="0.2">
      <c r="A20" s="19"/>
      <c r="B20" s="385" t="s">
        <v>15</v>
      </c>
      <c r="C20" s="385"/>
      <c r="D20" s="3">
        <v>0</v>
      </c>
      <c r="E20" s="3">
        <v>0</v>
      </c>
      <c r="F20" s="3">
        <v>0</v>
      </c>
      <c r="G20" s="33">
        <v>0</v>
      </c>
      <c r="H20" s="33">
        <v>0</v>
      </c>
      <c r="I20" s="84"/>
      <c r="J20" s="9"/>
      <c r="K20" s="376"/>
      <c r="L20" s="376"/>
      <c r="M20" s="376"/>
      <c r="N20" s="364"/>
      <c r="O20" s="364"/>
      <c r="P20" s="364"/>
      <c r="Q20" s="364"/>
      <c r="R20" s="364"/>
      <c r="S20" s="142"/>
      <c r="T20" s="364"/>
      <c r="U20" s="364"/>
      <c r="V20" s="364"/>
      <c r="W20" s="142"/>
    </row>
    <row r="21" spans="1:23" s="5" customFormat="1" ht="20.100000000000001" customHeight="1" x14ac:dyDescent="0.2">
      <c r="A21" s="19"/>
      <c r="B21" s="385" t="s">
        <v>17</v>
      </c>
      <c r="C21" s="385"/>
      <c r="D21" s="3">
        <v>0</v>
      </c>
      <c r="E21" s="3">
        <v>0</v>
      </c>
      <c r="F21" s="3">
        <v>0</v>
      </c>
      <c r="G21" s="33">
        <v>0</v>
      </c>
      <c r="H21" s="33">
        <v>0</v>
      </c>
      <c r="I21" s="84"/>
      <c r="J21" s="9"/>
      <c r="K21" s="376"/>
      <c r="L21" s="376"/>
      <c r="M21" s="376"/>
      <c r="N21" s="364"/>
      <c r="O21" s="364"/>
      <c r="P21" s="364"/>
      <c r="Q21" s="364"/>
      <c r="R21" s="364"/>
      <c r="S21" s="142"/>
      <c r="T21" s="364"/>
      <c r="U21" s="364"/>
      <c r="V21" s="364"/>
      <c r="W21" s="142"/>
    </row>
    <row r="22" spans="1:23" ht="20.100000000000001" customHeight="1" x14ac:dyDescent="0.2">
      <c r="A22" s="19"/>
      <c r="B22" s="385" t="s">
        <v>19</v>
      </c>
      <c r="C22" s="385"/>
      <c r="D22" s="3">
        <v>0</v>
      </c>
      <c r="E22" s="3">
        <v>0</v>
      </c>
      <c r="F22" s="3">
        <v>0</v>
      </c>
      <c r="G22" s="33">
        <v>0</v>
      </c>
      <c r="H22" s="33">
        <v>0</v>
      </c>
      <c r="I22" s="84"/>
      <c r="K22" s="376"/>
      <c r="L22" s="376"/>
      <c r="M22" s="376"/>
      <c r="N22" s="364"/>
      <c r="O22" s="364"/>
      <c r="P22" s="364"/>
      <c r="Q22" s="364"/>
      <c r="R22" s="364"/>
      <c r="S22" s="142"/>
      <c r="T22" s="364"/>
      <c r="U22" s="364"/>
      <c r="V22" s="364"/>
      <c r="W22" s="142"/>
    </row>
    <row r="23" spans="1:23" ht="20.100000000000001" customHeight="1" x14ac:dyDescent="0.2">
      <c r="A23" s="19"/>
      <c r="B23" s="215"/>
      <c r="C23" s="215"/>
      <c r="D23" s="213"/>
      <c r="E23" s="213"/>
      <c r="F23" s="213"/>
      <c r="G23" s="213"/>
      <c r="H23" s="213"/>
      <c r="I23" s="84"/>
      <c r="K23" s="376"/>
      <c r="L23" s="376"/>
      <c r="M23" s="376"/>
      <c r="N23" s="376"/>
      <c r="O23" s="376"/>
      <c r="P23" s="376"/>
      <c r="Q23" s="376"/>
      <c r="R23" s="376"/>
      <c r="S23" s="212"/>
      <c r="T23" s="376"/>
      <c r="U23" s="376"/>
      <c r="V23" s="376"/>
      <c r="W23" s="212"/>
    </row>
    <row r="24" spans="1:23" ht="20.100000000000001" customHeight="1" x14ac:dyDescent="0.2">
      <c r="A24" s="208"/>
      <c r="B24" s="327" t="s">
        <v>24</v>
      </c>
      <c r="C24" s="327"/>
      <c r="D24" s="209">
        <f>SUM(D27:D34)</f>
        <v>201650501.61000001</v>
      </c>
      <c r="E24" s="209">
        <f>SUM(E27:E34)</f>
        <v>739813.59999999986</v>
      </c>
      <c r="F24" s="209">
        <f>SUM(F27:F33)</f>
        <v>502111.5</v>
      </c>
      <c r="G24" s="209">
        <f>SUM(G26:G34)</f>
        <v>201888203.71000004</v>
      </c>
      <c r="H24" s="209">
        <f>SUM(H27:H34)</f>
        <v>237702.10000000015</v>
      </c>
      <c r="I24" s="210"/>
      <c r="J24" s="87"/>
      <c r="K24" s="379"/>
      <c r="L24" s="379"/>
      <c r="M24" s="379"/>
      <c r="N24" s="377"/>
      <c r="O24" s="377"/>
      <c r="P24" s="377"/>
      <c r="Q24" s="377"/>
      <c r="R24" s="377"/>
      <c r="S24" s="185"/>
      <c r="T24" s="377"/>
      <c r="U24" s="377"/>
      <c r="V24" s="377"/>
      <c r="W24" s="185"/>
    </row>
    <row r="25" spans="1:23" ht="5.0999999999999996" customHeight="1" x14ac:dyDescent="0.2">
      <c r="A25" s="19"/>
      <c r="B25" s="80"/>
      <c r="C25" s="215"/>
      <c r="D25" s="211"/>
      <c r="E25" s="211"/>
      <c r="F25" s="211"/>
      <c r="G25" s="213"/>
      <c r="H25" s="201">
        <v>0</v>
      </c>
      <c r="I25" s="84"/>
      <c r="K25" s="376"/>
      <c r="L25" s="376"/>
      <c r="M25" s="376"/>
      <c r="N25" s="376"/>
      <c r="O25" s="376"/>
      <c r="P25" s="376"/>
      <c r="Q25" s="376"/>
      <c r="R25" s="376"/>
      <c r="S25" s="212"/>
      <c r="T25" s="376"/>
      <c r="U25" s="376"/>
      <c r="V25" s="376"/>
      <c r="W25" s="212"/>
    </row>
    <row r="26" spans="1:23" ht="20.100000000000001" customHeight="1" x14ac:dyDescent="0.2">
      <c r="A26" s="19"/>
      <c r="B26" s="385" t="s">
        <v>26</v>
      </c>
      <c r="C26" s="385"/>
      <c r="D26" s="3"/>
      <c r="E26" s="3"/>
      <c r="F26" s="3"/>
      <c r="G26" s="213"/>
      <c r="H26" s="213"/>
      <c r="I26" s="84"/>
      <c r="K26" s="376"/>
      <c r="L26" s="376"/>
      <c r="M26" s="376"/>
      <c r="N26" s="364"/>
      <c r="O26" s="364"/>
      <c r="P26" s="364"/>
      <c r="Q26" s="364"/>
      <c r="R26" s="364"/>
      <c r="S26" s="142"/>
      <c r="T26" s="364"/>
      <c r="U26" s="364"/>
      <c r="V26" s="364"/>
      <c r="W26" s="142"/>
    </row>
    <row r="27" spans="1:23" ht="20.100000000000001" customHeight="1" x14ac:dyDescent="0.2">
      <c r="A27" s="19"/>
      <c r="B27" s="385" t="s">
        <v>28</v>
      </c>
      <c r="C27" s="385"/>
      <c r="D27" s="3">
        <v>168280.06</v>
      </c>
      <c r="E27" s="3">
        <v>0</v>
      </c>
      <c r="F27" s="3">
        <v>0</v>
      </c>
      <c r="G27" s="311">
        <f t="shared" ref="G27:G31" si="2">+D27+E27-F27</f>
        <v>168280.06</v>
      </c>
      <c r="H27" s="311">
        <f t="shared" ref="H27:H31" si="3">+G27-D27</f>
        <v>0</v>
      </c>
      <c r="I27" s="84"/>
      <c r="K27" s="376"/>
      <c r="L27" s="376"/>
      <c r="M27" s="376"/>
      <c r="N27" s="364"/>
      <c r="O27" s="364"/>
      <c r="P27" s="364"/>
      <c r="Q27" s="364"/>
      <c r="R27" s="364"/>
      <c r="S27" s="142"/>
      <c r="T27" s="364"/>
      <c r="U27" s="364"/>
      <c r="V27" s="364"/>
      <c r="W27" s="142"/>
    </row>
    <row r="28" spans="1:23" ht="20.100000000000001" customHeight="1" x14ac:dyDescent="0.2">
      <c r="A28" s="19"/>
      <c r="B28" s="385" t="s">
        <v>30</v>
      </c>
      <c r="C28" s="385"/>
      <c r="D28" s="3">
        <v>186975533.04000002</v>
      </c>
      <c r="E28" s="3">
        <v>0</v>
      </c>
      <c r="F28" s="3">
        <v>0</v>
      </c>
      <c r="G28" s="311">
        <f t="shared" si="2"/>
        <v>186975533.04000002</v>
      </c>
      <c r="H28" s="311">
        <f t="shared" si="3"/>
        <v>0</v>
      </c>
      <c r="I28" s="84"/>
      <c r="K28" s="376"/>
      <c r="L28" s="376"/>
      <c r="M28" s="376"/>
      <c r="N28" s="364"/>
      <c r="O28" s="364"/>
      <c r="P28" s="364"/>
      <c r="Q28" s="364"/>
      <c r="R28" s="364"/>
      <c r="S28" s="142"/>
      <c r="T28" s="364"/>
      <c r="U28" s="364"/>
      <c r="V28" s="364"/>
      <c r="W28" s="142"/>
    </row>
    <row r="29" spans="1:23" ht="20.100000000000001" customHeight="1" x14ac:dyDescent="0.2">
      <c r="A29" s="19"/>
      <c r="B29" s="385" t="s">
        <v>127</v>
      </c>
      <c r="C29" s="385"/>
      <c r="D29" s="3">
        <v>10869642.050000001</v>
      </c>
      <c r="E29" s="3">
        <v>731799.15999999992</v>
      </c>
      <c r="F29" s="3">
        <v>0</v>
      </c>
      <c r="G29" s="311">
        <f t="shared" si="2"/>
        <v>11601441.210000001</v>
      </c>
      <c r="H29" s="311">
        <f t="shared" si="3"/>
        <v>731799.16000000015</v>
      </c>
      <c r="I29" s="84"/>
      <c r="K29" s="376"/>
      <c r="L29" s="376"/>
      <c r="M29" s="376"/>
      <c r="N29" s="364"/>
      <c r="O29" s="364"/>
      <c r="P29" s="364"/>
      <c r="Q29" s="364"/>
      <c r="R29" s="364"/>
      <c r="S29" s="142"/>
      <c r="T29" s="364"/>
      <c r="U29" s="364"/>
      <c r="V29" s="364"/>
      <c r="W29" s="142"/>
    </row>
    <row r="30" spans="1:23" ht="20.100000000000001" customHeight="1" x14ac:dyDescent="0.2">
      <c r="A30" s="19"/>
      <c r="B30" s="385" t="s">
        <v>34</v>
      </c>
      <c r="C30" s="385"/>
      <c r="D30" s="3">
        <v>3872908.89</v>
      </c>
      <c r="E30" s="3">
        <v>8014.44</v>
      </c>
      <c r="F30" s="3">
        <v>0</v>
      </c>
      <c r="G30" s="311">
        <f t="shared" si="2"/>
        <v>3880923.33</v>
      </c>
      <c r="H30" s="311">
        <f t="shared" si="3"/>
        <v>8014.4399999999441</v>
      </c>
      <c r="I30" s="84"/>
      <c r="K30" s="376"/>
      <c r="L30" s="376"/>
      <c r="M30" s="376"/>
      <c r="N30" s="364"/>
      <c r="O30" s="364"/>
      <c r="P30" s="364"/>
      <c r="Q30" s="364"/>
      <c r="R30" s="364"/>
      <c r="S30" s="142"/>
      <c r="T30" s="364"/>
      <c r="U30" s="364"/>
      <c r="V30" s="364"/>
      <c r="W30" s="142"/>
    </row>
    <row r="31" spans="1:23" ht="20.100000000000001" customHeight="1" x14ac:dyDescent="0.2">
      <c r="A31" s="19"/>
      <c r="B31" s="385" t="s">
        <v>36</v>
      </c>
      <c r="C31" s="385"/>
      <c r="D31" s="3">
        <v>-235862.43</v>
      </c>
      <c r="E31" s="3">
        <v>0</v>
      </c>
      <c r="F31" s="3">
        <v>502111.5</v>
      </c>
      <c r="G31" s="311">
        <f t="shared" si="2"/>
        <v>-737973.92999999993</v>
      </c>
      <c r="H31" s="311">
        <f t="shared" si="3"/>
        <v>-502111.49999999994</v>
      </c>
      <c r="I31" s="84"/>
      <c r="K31" s="376"/>
      <c r="L31" s="376"/>
      <c r="M31" s="376"/>
      <c r="N31" s="364"/>
      <c r="O31" s="364"/>
      <c r="P31" s="364"/>
      <c r="Q31" s="364"/>
      <c r="R31" s="364"/>
      <c r="S31" s="142"/>
      <c r="T31" s="364"/>
      <c r="U31" s="364"/>
      <c r="V31" s="364"/>
      <c r="W31" s="142"/>
    </row>
    <row r="32" spans="1:23" ht="20.100000000000001" customHeight="1" x14ac:dyDescent="0.2">
      <c r="A32" s="19"/>
      <c r="B32" s="385" t="s">
        <v>38</v>
      </c>
      <c r="C32" s="385"/>
      <c r="D32" s="3">
        <v>0</v>
      </c>
      <c r="E32" s="3">
        <v>0</v>
      </c>
      <c r="F32" s="3">
        <v>0</v>
      </c>
      <c r="G32" s="213">
        <v>0</v>
      </c>
      <c r="H32" s="213">
        <v>0</v>
      </c>
      <c r="I32" s="84"/>
      <c r="K32" s="376"/>
      <c r="L32" s="376"/>
      <c r="M32" s="376"/>
      <c r="N32" s="364"/>
      <c r="O32" s="364"/>
      <c r="P32" s="364"/>
      <c r="Q32" s="364"/>
      <c r="R32" s="364"/>
      <c r="S32" s="142"/>
      <c r="T32" s="364"/>
      <c r="U32" s="364"/>
      <c r="V32" s="364"/>
      <c r="W32" s="142"/>
    </row>
    <row r="33" spans="1:23" ht="20.100000000000001" customHeight="1" x14ac:dyDescent="0.2">
      <c r="A33" s="19"/>
      <c r="B33" s="385" t="s">
        <v>39</v>
      </c>
      <c r="C33" s="385"/>
      <c r="D33" s="3">
        <v>0</v>
      </c>
      <c r="E33" s="3">
        <v>0</v>
      </c>
      <c r="F33" s="3">
        <v>0</v>
      </c>
      <c r="G33" s="213">
        <v>0</v>
      </c>
      <c r="H33" s="213">
        <v>0</v>
      </c>
      <c r="I33" s="84"/>
      <c r="K33" s="376"/>
      <c r="L33" s="376"/>
      <c r="M33" s="376"/>
      <c r="N33" s="364"/>
      <c r="O33" s="364"/>
      <c r="P33" s="364"/>
      <c r="Q33" s="364"/>
      <c r="R33" s="364"/>
      <c r="S33" s="142"/>
      <c r="T33" s="364"/>
      <c r="U33" s="364"/>
      <c r="V33" s="364"/>
      <c r="W33" s="142"/>
    </row>
    <row r="34" spans="1:23" ht="20.100000000000001" customHeight="1" x14ac:dyDescent="0.2">
      <c r="A34" s="19"/>
      <c r="B34" s="385" t="s">
        <v>41</v>
      </c>
      <c r="C34" s="385"/>
      <c r="D34" s="3">
        <v>0</v>
      </c>
      <c r="E34" s="3">
        <v>0</v>
      </c>
      <c r="F34" s="3">
        <v>0</v>
      </c>
      <c r="G34" s="213">
        <v>0</v>
      </c>
      <c r="H34" s="213">
        <v>0</v>
      </c>
      <c r="I34" s="84"/>
      <c r="K34" s="376"/>
      <c r="L34" s="376"/>
      <c r="M34" s="376"/>
    </row>
    <row r="35" spans="1:23" ht="20.100000000000001" customHeight="1" x14ac:dyDescent="0.35">
      <c r="A35" s="19"/>
      <c r="B35" s="216"/>
      <c r="C35" s="216"/>
      <c r="D35" s="217"/>
      <c r="E35" s="192"/>
      <c r="F35" s="192"/>
      <c r="G35" s="192"/>
      <c r="H35" s="192"/>
      <c r="I35" s="84"/>
      <c r="K35" s="218"/>
    </row>
    <row r="36" spans="1:23" ht="6" customHeight="1" thickBot="1" x14ac:dyDescent="0.25">
      <c r="A36" s="382"/>
      <c r="B36" s="383"/>
      <c r="C36" s="383"/>
      <c r="D36" s="383"/>
      <c r="E36" s="383"/>
      <c r="F36" s="383"/>
      <c r="G36" s="383"/>
      <c r="H36" s="383"/>
      <c r="I36" s="384"/>
    </row>
    <row r="37" spans="1:23" ht="6" customHeight="1" x14ac:dyDescent="0.2">
      <c r="A37" s="82"/>
      <c r="B37" s="219"/>
      <c r="C37" s="220"/>
      <c r="E37" s="82"/>
      <c r="F37" s="82"/>
      <c r="G37" s="82"/>
      <c r="H37" s="82"/>
      <c r="I37" s="82"/>
    </row>
    <row r="38" spans="1:23" ht="15" customHeight="1" x14ac:dyDescent="0.2">
      <c r="A38" s="5"/>
      <c r="B38" s="381" t="s">
        <v>61</v>
      </c>
      <c r="C38" s="381"/>
      <c r="D38" s="381"/>
      <c r="E38" s="381"/>
      <c r="F38" s="381"/>
      <c r="G38" s="381"/>
      <c r="H38" s="381"/>
      <c r="I38" s="49"/>
      <c r="J38" s="49"/>
      <c r="K38" s="5"/>
      <c r="L38" s="5"/>
      <c r="M38" s="5"/>
      <c r="N38" s="5"/>
      <c r="O38" s="5"/>
      <c r="P38" s="5"/>
      <c r="Q38" s="5"/>
    </row>
    <row r="39" spans="1:23" ht="9.75" customHeight="1" x14ac:dyDescent="0.2">
      <c r="A39" s="5"/>
      <c r="B39" s="49"/>
      <c r="C39" s="50"/>
      <c r="D39" s="51"/>
      <c r="E39" s="51"/>
      <c r="F39" s="5"/>
      <c r="G39" s="53"/>
      <c r="H39" s="50"/>
      <c r="I39" s="51"/>
      <c r="J39" s="51"/>
      <c r="K39" s="5"/>
      <c r="L39" s="5"/>
      <c r="M39" s="5"/>
      <c r="N39" s="5"/>
      <c r="O39" s="5"/>
      <c r="P39" s="5"/>
      <c r="Q39" s="5"/>
    </row>
    <row r="40" spans="1:23" ht="45" customHeight="1" x14ac:dyDescent="0.2">
      <c r="A40" s="5"/>
      <c r="B40" s="357"/>
      <c r="C40" s="357"/>
      <c r="D40" s="51"/>
      <c r="E40" s="320"/>
      <c r="F40" s="320"/>
      <c r="G40" s="320"/>
      <c r="H40" s="320"/>
      <c r="I40" s="51"/>
      <c r="J40" s="51"/>
      <c r="K40" s="5"/>
      <c r="L40" s="5"/>
      <c r="M40" s="5"/>
      <c r="N40" s="5"/>
      <c r="O40" s="5"/>
      <c r="P40" s="5"/>
      <c r="Q40" s="5"/>
    </row>
    <row r="41" spans="1:23" ht="18" customHeight="1" x14ac:dyDescent="0.2">
      <c r="A41" s="5"/>
      <c r="B41" s="320"/>
      <c r="C41" s="320"/>
      <c r="D41" s="66"/>
      <c r="E41" s="320"/>
      <c r="F41" s="320"/>
      <c r="G41" s="320"/>
      <c r="H41" s="320"/>
      <c r="I41" s="56"/>
      <c r="J41" s="5"/>
      <c r="P41" s="5"/>
      <c r="Q41" s="5"/>
    </row>
    <row r="42" spans="1:23" ht="18" customHeight="1" x14ac:dyDescent="0.2">
      <c r="A42" s="5"/>
      <c r="B42" s="319"/>
      <c r="C42" s="319"/>
      <c r="D42" s="221"/>
      <c r="E42" s="319"/>
      <c r="F42" s="319"/>
      <c r="G42" s="319"/>
      <c r="H42" s="319"/>
      <c r="I42" s="56"/>
      <c r="J42" s="5"/>
      <c r="P42" s="5"/>
      <c r="Q42" s="5"/>
    </row>
    <row r="43" spans="1:23" ht="42" customHeight="1" x14ac:dyDescent="0.2">
      <c r="B43" s="5"/>
      <c r="C43" s="5"/>
      <c r="D43" s="69"/>
      <c r="E43" s="5"/>
      <c r="F43" s="5"/>
      <c r="G43" s="5"/>
      <c r="H43" s="5"/>
    </row>
    <row r="44" spans="1:23" x14ac:dyDescent="0.2">
      <c r="B44" s="320"/>
      <c r="C44" s="320"/>
      <c r="D44" s="51"/>
      <c r="E44" s="320"/>
      <c r="F44" s="320"/>
      <c r="G44" s="320"/>
      <c r="H44" s="320"/>
    </row>
    <row r="45" spans="1:23" ht="12" customHeight="1" x14ac:dyDescent="0.2">
      <c r="B45" s="319"/>
      <c r="C45" s="319"/>
      <c r="D45" s="58"/>
      <c r="E45" s="58"/>
      <c r="F45" s="319"/>
      <c r="G45" s="319"/>
      <c r="H45" s="5"/>
    </row>
    <row r="46" spans="1:23" x14ac:dyDescent="0.2">
      <c r="B46" s="5"/>
      <c r="C46" s="5"/>
      <c r="D46" s="69"/>
      <c r="E46" s="5"/>
      <c r="F46" s="5"/>
      <c r="G46" s="5"/>
      <c r="H46" s="5"/>
    </row>
    <row r="47" spans="1:23" x14ac:dyDescent="0.2">
      <c r="B47" s="5"/>
      <c r="C47" s="5"/>
      <c r="D47" s="69"/>
      <c r="E47" s="5"/>
      <c r="F47" s="5"/>
      <c r="G47" s="5"/>
      <c r="H47" s="5"/>
    </row>
    <row r="54" spans="9:9" x14ac:dyDescent="0.2">
      <c r="I54" s="114"/>
    </row>
  </sheetData>
  <sheetProtection formatCells="0" selectLockedCells="1"/>
  <mergeCells count="107">
    <mergeCell ref="A6:I6"/>
    <mergeCell ref="A1:I1"/>
    <mergeCell ref="A2:I2"/>
    <mergeCell ref="A3:I3"/>
    <mergeCell ref="A4:I4"/>
    <mergeCell ref="A5:I5"/>
    <mergeCell ref="B21:C21"/>
    <mergeCell ref="A7:I7"/>
    <mergeCell ref="A8:C9"/>
    <mergeCell ref="A10:I10"/>
    <mergeCell ref="A11:I11"/>
    <mergeCell ref="B12:C12"/>
    <mergeCell ref="B14:C14"/>
    <mergeCell ref="B16:C16"/>
    <mergeCell ref="B17:C17"/>
    <mergeCell ref="B18:C18"/>
    <mergeCell ref="B19:C19"/>
    <mergeCell ref="B20:C20"/>
    <mergeCell ref="A36:I36"/>
    <mergeCell ref="B22:C22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4:C44"/>
    <mergeCell ref="E44:H44"/>
    <mergeCell ref="B45:C45"/>
    <mergeCell ref="F45:G45"/>
    <mergeCell ref="B38:H38"/>
    <mergeCell ref="B40:C40"/>
    <mergeCell ref="E40:H40"/>
    <mergeCell ref="B41:C41"/>
    <mergeCell ref="E41:H41"/>
    <mergeCell ref="B42:C42"/>
    <mergeCell ref="E42:H42"/>
    <mergeCell ref="K23:M23"/>
    <mergeCell ref="K24:M24"/>
    <mergeCell ref="K21:M21"/>
    <mergeCell ref="K22:M22"/>
    <mergeCell ref="K19:M19"/>
    <mergeCell ref="K20:M20"/>
    <mergeCell ref="K17:M17"/>
    <mergeCell ref="K18:M18"/>
    <mergeCell ref="K15:M15"/>
    <mergeCell ref="K16:M16"/>
    <mergeCell ref="K33:M33"/>
    <mergeCell ref="K34:M34"/>
    <mergeCell ref="K31:M31"/>
    <mergeCell ref="K32:M32"/>
    <mergeCell ref="K29:M29"/>
    <mergeCell ref="K30:M30"/>
    <mergeCell ref="K27:M27"/>
    <mergeCell ref="K28:M28"/>
    <mergeCell ref="K25:M25"/>
    <mergeCell ref="K26:M26"/>
    <mergeCell ref="N21:R21"/>
    <mergeCell ref="T21:V21"/>
    <mergeCell ref="N22:R22"/>
    <mergeCell ref="T22:V22"/>
    <mergeCell ref="N19:R19"/>
    <mergeCell ref="T19:V19"/>
    <mergeCell ref="N20:R20"/>
    <mergeCell ref="K13:M13"/>
    <mergeCell ref="K14:M14"/>
    <mergeCell ref="N13:R13"/>
    <mergeCell ref="T13:V13"/>
    <mergeCell ref="N14:R14"/>
    <mergeCell ref="T14:V14"/>
    <mergeCell ref="N27:R27"/>
    <mergeCell ref="T27:V27"/>
    <mergeCell ref="N28:R28"/>
    <mergeCell ref="T28:V28"/>
    <mergeCell ref="N25:R25"/>
    <mergeCell ref="T25:V25"/>
    <mergeCell ref="N26:R26"/>
    <mergeCell ref="T26:V26"/>
    <mergeCell ref="N23:R23"/>
    <mergeCell ref="T23:V23"/>
    <mergeCell ref="N24:R24"/>
    <mergeCell ref="T24:V24"/>
    <mergeCell ref="N33:R33"/>
    <mergeCell ref="T33:V33"/>
    <mergeCell ref="N31:R31"/>
    <mergeCell ref="T31:V31"/>
    <mergeCell ref="N32:R32"/>
    <mergeCell ref="T32:V32"/>
    <mergeCell ref="N29:R29"/>
    <mergeCell ref="T29:V29"/>
    <mergeCell ref="N30:R30"/>
    <mergeCell ref="T30:V30"/>
    <mergeCell ref="N12:R12"/>
    <mergeCell ref="T12:V12"/>
    <mergeCell ref="T20:V20"/>
    <mergeCell ref="N17:R17"/>
    <mergeCell ref="T17:V17"/>
    <mergeCell ref="N18:R18"/>
    <mergeCell ref="T18:V18"/>
    <mergeCell ref="N15:R15"/>
    <mergeCell ref="T15:V15"/>
    <mergeCell ref="N16:R16"/>
    <mergeCell ref="T16:V16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&amp;CContable/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view="pageBreakPreview" zoomScale="80" zoomScaleNormal="100" zoomScaleSheetLayoutView="80" workbookViewId="0">
      <selection activeCell="A3" sqref="A3:J3"/>
    </sheetView>
  </sheetViews>
  <sheetFormatPr baseColWidth="10" defaultRowHeight="12" x14ac:dyDescent="0.2"/>
  <cols>
    <col min="1" max="1" width="4.85546875" style="276" customWidth="1"/>
    <col min="2" max="2" width="19.7109375" style="276" customWidth="1"/>
    <col min="3" max="3" width="18.85546875" style="276" customWidth="1"/>
    <col min="4" max="4" width="25.7109375" style="276" customWidth="1"/>
    <col min="5" max="5" width="3.42578125" style="276" customWidth="1"/>
    <col min="6" max="6" width="25.7109375" style="276" customWidth="1"/>
    <col min="7" max="7" width="34.7109375" style="276" customWidth="1"/>
    <col min="8" max="8" width="25.7109375" style="276" customWidth="1"/>
    <col min="9" max="9" width="20.85546875" style="276" customWidth="1"/>
    <col min="10" max="10" width="3.7109375" style="276" customWidth="1"/>
    <col min="11" max="11" width="12.85546875" style="222" bestFit="1" customWidth="1"/>
    <col min="12" max="12" width="19" style="222" customWidth="1"/>
    <col min="13" max="13" width="21.28515625" style="222" customWidth="1"/>
    <col min="14" max="16384" width="11.42578125" style="222"/>
  </cols>
  <sheetData>
    <row r="1" spans="1:36" ht="20.100000000000001" customHeight="1" x14ac:dyDescent="0.3">
      <c r="A1" s="400" t="s">
        <v>204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36" ht="20.100000000000001" customHeight="1" x14ac:dyDescent="0.3">
      <c r="A2" s="400" t="s">
        <v>128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36" ht="20.100000000000001" customHeight="1" x14ac:dyDescent="0.3">
      <c r="A3" s="400" t="s">
        <v>209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36" ht="20.100000000000001" customHeight="1" x14ac:dyDescent="0.3">
      <c r="A4" s="400" t="s">
        <v>0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36" ht="6" customHeight="1" x14ac:dyDescent="0.2">
      <c r="A5" s="223"/>
      <c r="B5" s="401"/>
      <c r="C5" s="401"/>
      <c r="D5" s="402"/>
      <c r="E5" s="402"/>
      <c r="F5" s="402"/>
      <c r="G5" s="402"/>
      <c r="H5" s="402"/>
      <c r="I5" s="402"/>
      <c r="J5" s="224"/>
    </row>
    <row r="6" spans="1:36" ht="20.100000000000001" customHeight="1" x14ac:dyDescent="0.3">
      <c r="A6" s="405" t="s">
        <v>218</v>
      </c>
      <c r="B6" s="406"/>
      <c r="C6" s="406"/>
      <c r="D6" s="406"/>
      <c r="E6" s="406"/>
      <c r="F6" s="406"/>
      <c r="G6" s="406"/>
      <c r="H6" s="406"/>
      <c r="I6" s="406"/>
      <c r="J6" s="406"/>
    </row>
    <row r="7" spans="1:36" ht="5.0999999999999996" customHeight="1" x14ac:dyDescent="0.2">
      <c r="A7" s="225"/>
      <c r="B7" s="407"/>
      <c r="C7" s="407"/>
      <c r="D7" s="407"/>
      <c r="E7" s="407"/>
      <c r="F7" s="407"/>
      <c r="G7" s="407"/>
      <c r="H7" s="407"/>
      <c r="I7" s="407"/>
      <c r="J7" s="407"/>
    </row>
    <row r="8" spans="1:36" ht="3" customHeight="1" thickBot="1" x14ac:dyDescent="0.25">
      <c r="A8" s="225"/>
      <c r="B8" s="407"/>
      <c r="C8" s="407"/>
      <c r="D8" s="407"/>
      <c r="E8" s="407"/>
      <c r="F8" s="407"/>
      <c r="G8" s="407"/>
      <c r="H8" s="407"/>
      <c r="I8" s="407"/>
      <c r="J8" s="407"/>
    </row>
    <row r="9" spans="1:36" ht="30" customHeight="1" thickBot="1" x14ac:dyDescent="0.25">
      <c r="A9" s="408" t="s">
        <v>129</v>
      </c>
      <c r="B9" s="409"/>
      <c r="C9" s="409"/>
      <c r="D9" s="410"/>
      <c r="E9" s="408" t="s">
        <v>130</v>
      </c>
      <c r="F9" s="410"/>
      <c r="G9" s="226" t="s">
        <v>131</v>
      </c>
      <c r="H9" s="226" t="s">
        <v>132</v>
      </c>
      <c r="I9" s="408" t="s">
        <v>133</v>
      </c>
      <c r="J9" s="410"/>
    </row>
    <row r="10" spans="1:36" ht="15" x14ac:dyDescent="0.25">
      <c r="A10" s="227" t="s">
        <v>134</v>
      </c>
      <c r="B10" s="228"/>
      <c r="C10" s="228"/>
      <c r="D10" s="228"/>
      <c r="E10" s="229"/>
      <c r="F10" s="229"/>
      <c r="G10" s="229"/>
      <c r="H10" s="230">
        <f>+H26+H44</f>
        <v>0</v>
      </c>
      <c r="I10" s="230">
        <f>+I26+I44</f>
        <v>0</v>
      </c>
      <c r="J10" s="231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19"/>
      <c r="AD10" s="419"/>
      <c r="AE10" s="419"/>
      <c r="AF10" s="419"/>
      <c r="AG10" s="419"/>
      <c r="AH10" s="380"/>
      <c r="AI10" s="380"/>
      <c r="AJ10" s="232"/>
    </row>
    <row r="11" spans="1:36" ht="12" customHeight="1" x14ac:dyDescent="0.25">
      <c r="A11" s="233"/>
      <c r="B11" s="412" t="s">
        <v>135</v>
      </c>
      <c r="C11" s="412"/>
      <c r="D11" s="412"/>
      <c r="E11" s="234"/>
      <c r="F11" s="234"/>
      <c r="G11" s="234"/>
      <c r="H11" s="234"/>
      <c r="I11" s="234"/>
      <c r="J11" s="235"/>
      <c r="L11" s="212"/>
      <c r="M11" s="212"/>
      <c r="N11" s="212"/>
      <c r="O11" s="417"/>
      <c r="P11" s="417"/>
      <c r="Q11" s="417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232"/>
    </row>
    <row r="12" spans="1:36" ht="12" customHeight="1" x14ac:dyDescent="0.25">
      <c r="A12" s="233"/>
      <c r="B12" s="413" t="s">
        <v>136</v>
      </c>
      <c r="C12" s="413"/>
      <c r="D12" s="413"/>
      <c r="E12" s="234"/>
      <c r="F12" s="236"/>
      <c r="G12" s="236"/>
      <c r="H12" s="237"/>
      <c r="I12" s="237"/>
      <c r="J12" s="235"/>
      <c r="L12" s="212"/>
      <c r="M12" s="379"/>
      <c r="N12" s="379"/>
      <c r="O12" s="379"/>
      <c r="P12" s="379"/>
      <c r="Q12" s="379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232"/>
    </row>
    <row r="13" spans="1:36" ht="12.75" x14ac:dyDescent="0.2">
      <c r="A13" s="238"/>
      <c r="B13" s="239"/>
      <c r="C13" s="411" t="s">
        <v>137</v>
      </c>
      <c r="D13" s="411"/>
      <c r="E13" s="234"/>
      <c r="F13" s="240" t="s">
        <v>138</v>
      </c>
      <c r="G13" s="240" t="s">
        <v>139</v>
      </c>
      <c r="H13" s="241">
        <v>0</v>
      </c>
      <c r="I13" s="241">
        <v>0</v>
      </c>
      <c r="J13" s="235"/>
      <c r="L13" s="212"/>
      <c r="M13" s="212"/>
      <c r="N13" s="212"/>
      <c r="O13" s="376"/>
      <c r="P13" s="376"/>
      <c r="Q13" s="376"/>
      <c r="R13" s="376"/>
      <c r="S13" s="376"/>
      <c r="T13" s="403"/>
      <c r="U13" s="403"/>
      <c r="V13" s="403"/>
      <c r="W13" s="403"/>
      <c r="X13" s="403"/>
      <c r="Y13" s="403"/>
      <c r="Z13" s="403"/>
      <c r="AA13" s="403"/>
      <c r="AB13" s="364"/>
      <c r="AC13" s="364"/>
      <c r="AD13" s="364"/>
      <c r="AE13" s="364"/>
      <c r="AF13" s="364"/>
      <c r="AG13" s="364"/>
      <c r="AH13" s="376"/>
      <c r="AI13" s="376"/>
    </row>
    <row r="14" spans="1:36" ht="12.75" x14ac:dyDescent="0.2">
      <c r="A14" s="238"/>
      <c r="B14" s="239"/>
      <c r="C14" s="411" t="s">
        <v>137</v>
      </c>
      <c r="D14" s="411"/>
      <c r="E14" s="234"/>
      <c r="F14" s="240" t="s">
        <v>138</v>
      </c>
      <c r="G14" s="240" t="s">
        <v>193</v>
      </c>
      <c r="H14" s="241">
        <v>0</v>
      </c>
      <c r="I14" s="241">
        <v>0</v>
      </c>
      <c r="J14" s="235"/>
      <c r="L14" s="212"/>
      <c r="M14" s="212"/>
      <c r="N14" s="212"/>
      <c r="O14" s="376"/>
      <c r="P14" s="376"/>
      <c r="Q14" s="376"/>
      <c r="R14" s="376"/>
      <c r="S14" s="376"/>
      <c r="T14" s="403"/>
      <c r="U14" s="403"/>
      <c r="V14" s="403"/>
      <c r="W14" s="403"/>
      <c r="X14" s="403"/>
      <c r="Y14" s="403"/>
      <c r="Z14" s="403"/>
      <c r="AA14" s="403"/>
      <c r="AB14" s="364"/>
      <c r="AC14" s="364"/>
      <c r="AD14" s="364"/>
      <c r="AE14" s="364"/>
      <c r="AF14" s="364"/>
      <c r="AG14" s="364"/>
      <c r="AH14" s="376"/>
      <c r="AI14" s="376"/>
    </row>
    <row r="15" spans="1:36" ht="12.75" x14ac:dyDescent="0.2">
      <c r="A15" s="238"/>
      <c r="B15" s="239"/>
      <c r="C15" s="411" t="s">
        <v>137</v>
      </c>
      <c r="D15" s="411"/>
      <c r="E15" s="234"/>
      <c r="F15" s="240" t="s">
        <v>138</v>
      </c>
      <c r="G15" s="240" t="s">
        <v>193</v>
      </c>
      <c r="H15" s="241">
        <v>0</v>
      </c>
      <c r="I15" s="241">
        <v>0</v>
      </c>
      <c r="J15" s="235"/>
      <c r="L15" s="212"/>
      <c r="M15" s="212"/>
      <c r="N15" s="212"/>
      <c r="O15" s="212"/>
      <c r="P15" s="212"/>
      <c r="Q15" s="212"/>
      <c r="R15" s="212"/>
      <c r="S15" s="212"/>
      <c r="T15" s="242"/>
      <c r="U15" s="242"/>
      <c r="V15" s="242"/>
      <c r="W15" s="242"/>
      <c r="X15" s="242"/>
      <c r="Y15" s="242"/>
      <c r="Z15" s="242"/>
      <c r="AA15" s="242"/>
      <c r="AB15" s="142"/>
      <c r="AC15" s="142"/>
      <c r="AD15" s="142"/>
      <c r="AE15" s="142"/>
      <c r="AF15" s="142"/>
      <c r="AG15" s="142"/>
      <c r="AH15" s="212"/>
      <c r="AI15" s="212"/>
    </row>
    <row r="16" spans="1:36" ht="12.75" x14ac:dyDescent="0.2">
      <c r="A16" s="238"/>
      <c r="B16" s="239"/>
      <c r="C16" s="411" t="s">
        <v>144</v>
      </c>
      <c r="D16" s="411"/>
      <c r="E16" s="234"/>
      <c r="F16" s="240"/>
      <c r="G16" s="240"/>
      <c r="H16" s="241">
        <v>0</v>
      </c>
      <c r="I16" s="241">
        <v>0</v>
      </c>
      <c r="J16" s="235"/>
      <c r="L16" s="212"/>
      <c r="M16" s="212"/>
      <c r="N16" s="212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404"/>
      <c r="AC16" s="404"/>
      <c r="AD16" s="404"/>
      <c r="AE16" s="404"/>
      <c r="AF16" s="404"/>
      <c r="AG16" s="404"/>
      <c r="AH16" s="376"/>
      <c r="AI16" s="376"/>
    </row>
    <row r="17" spans="1:36" ht="12.75" x14ac:dyDescent="0.2">
      <c r="A17" s="238"/>
      <c r="B17" s="239"/>
      <c r="C17" s="411" t="s">
        <v>140</v>
      </c>
      <c r="D17" s="411"/>
      <c r="E17" s="234"/>
      <c r="F17" s="240" t="s">
        <v>117</v>
      </c>
      <c r="G17" s="240" t="s">
        <v>117</v>
      </c>
      <c r="H17" s="241">
        <v>0</v>
      </c>
      <c r="I17" s="241">
        <v>0</v>
      </c>
      <c r="J17" s="235"/>
      <c r="L17" s="212"/>
      <c r="M17" s="212"/>
      <c r="N17" s="212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404"/>
      <c r="AC17" s="404"/>
      <c r="AD17" s="404"/>
      <c r="AE17" s="404"/>
      <c r="AF17" s="404"/>
      <c r="AG17" s="404"/>
      <c r="AH17" s="376"/>
      <c r="AI17" s="376"/>
    </row>
    <row r="18" spans="1:36" ht="12.75" x14ac:dyDescent="0.2">
      <c r="A18" s="238"/>
      <c r="B18" s="239"/>
      <c r="C18" s="239"/>
      <c r="D18" s="243"/>
      <c r="E18" s="234"/>
      <c r="F18" s="244"/>
      <c r="G18" s="244"/>
      <c r="H18" s="245" t="s">
        <v>194</v>
      </c>
      <c r="I18" s="245" t="s">
        <v>194</v>
      </c>
      <c r="J18" s="235"/>
      <c r="L18" s="212"/>
      <c r="M18" s="379"/>
      <c r="N18" s="379"/>
      <c r="O18" s="379"/>
      <c r="P18" s="379"/>
      <c r="Q18" s="379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9"/>
      <c r="AG18" s="379"/>
      <c r="AH18" s="376"/>
      <c r="AI18" s="376"/>
    </row>
    <row r="19" spans="1:36" ht="4.1500000000000004" customHeight="1" x14ac:dyDescent="0.2">
      <c r="A19" s="238"/>
      <c r="B19" s="239"/>
      <c r="C19" s="239"/>
      <c r="D19" s="243"/>
      <c r="E19" s="234"/>
      <c r="F19" s="244"/>
      <c r="G19" s="244"/>
      <c r="H19" s="245"/>
      <c r="I19" s="245"/>
      <c r="J19" s="235"/>
      <c r="L19" s="293"/>
      <c r="M19" s="294"/>
      <c r="N19" s="294"/>
      <c r="O19" s="294"/>
      <c r="P19" s="294"/>
      <c r="Q19" s="294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4"/>
      <c r="AG19" s="294"/>
      <c r="AH19" s="293"/>
      <c r="AI19" s="293"/>
    </row>
    <row r="20" spans="1:36" ht="12" customHeight="1" x14ac:dyDescent="0.2">
      <c r="A20" s="233"/>
      <c r="B20" s="413" t="s">
        <v>141</v>
      </c>
      <c r="C20" s="413"/>
      <c r="D20" s="413"/>
      <c r="E20" s="234"/>
      <c r="F20" s="236"/>
      <c r="G20" s="236"/>
      <c r="H20" s="237"/>
      <c r="I20" s="237"/>
      <c r="J20" s="246"/>
      <c r="L20" s="212"/>
      <c r="M20" s="212"/>
      <c r="N20" s="212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404"/>
      <c r="AC20" s="404"/>
      <c r="AD20" s="404"/>
      <c r="AE20" s="404"/>
      <c r="AF20" s="404"/>
      <c r="AG20" s="404"/>
      <c r="AH20" s="376"/>
      <c r="AI20" s="376"/>
    </row>
    <row r="21" spans="1:36" ht="12.75" x14ac:dyDescent="0.2">
      <c r="A21" s="238"/>
      <c r="B21" s="239"/>
      <c r="C21" s="411" t="s">
        <v>142</v>
      </c>
      <c r="D21" s="411"/>
      <c r="E21" s="234"/>
      <c r="F21" s="240"/>
      <c r="G21" s="240"/>
      <c r="H21" s="241">
        <v>0</v>
      </c>
      <c r="I21" s="241">
        <v>0</v>
      </c>
      <c r="J21" s="235"/>
      <c r="L21" s="212"/>
      <c r="M21" s="212"/>
      <c r="N21" s="212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404"/>
      <c r="AC21" s="404"/>
      <c r="AD21" s="404"/>
      <c r="AE21" s="404"/>
      <c r="AF21" s="404"/>
      <c r="AG21" s="404"/>
      <c r="AH21" s="376"/>
      <c r="AI21" s="376"/>
    </row>
    <row r="22" spans="1:36" ht="12.75" x14ac:dyDescent="0.2">
      <c r="A22" s="238"/>
      <c r="B22" s="239"/>
      <c r="C22" s="411" t="s">
        <v>143</v>
      </c>
      <c r="D22" s="411"/>
      <c r="E22" s="234"/>
      <c r="F22" s="240"/>
      <c r="G22" s="240"/>
      <c r="H22" s="241">
        <v>0</v>
      </c>
      <c r="I22" s="241">
        <v>0</v>
      </c>
      <c r="J22" s="235"/>
      <c r="L22" s="212"/>
      <c r="M22" s="212"/>
      <c r="N22" s="212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404"/>
      <c r="AC22" s="404"/>
      <c r="AD22" s="404"/>
      <c r="AE22" s="404"/>
      <c r="AF22" s="404"/>
      <c r="AG22" s="404"/>
      <c r="AH22" s="376"/>
      <c r="AI22" s="376"/>
    </row>
    <row r="23" spans="1:36" ht="12.75" x14ac:dyDescent="0.2">
      <c r="A23" s="238"/>
      <c r="B23" s="239"/>
      <c r="C23" s="411" t="s">
        <v>144</v>
      </c>
      <c r="D23" s="411"/>
      <c r="E23" s="234"/>
      <c r="F23" s="240"/>
      <c r="G23" s="240"/>
      <c r="H23" s="241">
        <v>0</v>
      </c>
      <c r="I23" s="241">
        <v>0</v>
      </c>
      <c r="J23" s="235"/>
      <c r="L23" s="212"/>
      <c r="M23" s="212"/>
      <c r="N23" s="212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404"/>
      <c r="AC23" s="404"/>
      <c r="AD23" s="404"/>
      <c r="AE23" s="404"/>
      <c r="AF23" s="404"/>
      <c r="AG23" s="404"/>
      <c r="AH23" s="376"/>
      <c r="AI23" s="376"/>
    </row>
    <row r="24" spans="1:36" ht="12.75" x14ac:dyDescent="0.2">
      <c r="A24" s="238"/>
      <c r="B24" s="247"/>
      <c r="C24" s="411" t="s">
        <v>140</v>
      </c>
      <c r="D24" s="411"/>
      <c r="E24" s="234"/>
      <c r="F24" s="240"/>
      <c r="G24" s="240"/>
      <c r="H24" s="241">
        <v>0</v>
      </c>
      <c r="I24" s="241">
        <v>0</v>
      </c>
      <c r="J24" s="235"/>
      <c r="L24" s="212"/>
      <c r="M24" s="212"/>
      <c r="N24" s="379"/>
      <c r="O24" s="379"/>
      <c r="P24" s="379"/>
      <c r="Q24" s="379"/>
      <c r="R24" s="379"/>
      <c r="S24" s="379"/>
      <c r="T24" s="376"/>
      <c r="U24" s="376"/>
      <c r="V24" s="376"/>
      <c r="W24" s="376"/>
      <c r="X24" s="376"/>
      <c r="Y24" s="376"/>
      <c r="Z24" s="376"/>
      <c r="AA24" s="376"/>
      <c r="AB24" s="377"/>
      <c r="AC24" s="377"/>
      <c r="AD24" s="377"/>
      <c r="AE24" s="377"/>
      <c r="AF24" s="377"/>
      <c r="AG24" s="377"/>
      <c r="AH24" s="376"/>
      <c r="AI24" s="376"/>
    </row>
    <row r="25" spans="1:36" ht="3" customHeight="1" x14ac:dyDescent="0.2">
      <c r="A25" s="238"/>
      <c r="B25" s="239"/>
      <c r="C25" s="239"/>
      <c r="D25" s="243"/>
      <c r="E25" s="234"/>
      <c r="F25" s="248"/>
      <c r="G25" s="248"/>
      <c r="H25" s="241">
        <v>0</v>
      </c>
      <c r="I25" s="241">
        <v>0</v>
      </c>
      <c r="J25" s="235"/>
      <c r="L25" s="212"/>
      <c r="M25" s="212"/>
      <c r="N25" s="212"/>
      <c r="O25" s="417"/>
      <c r="P25" s="417"/>
      <c r="Q25" s="417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</row>
    <row r="26" spans="1:36" ht="15" customHeight="1" x14ac:dyDescent="0.2">
      <c r="A26" s="250"/>
      <c r="B26" s="414" t="s">
        <v>145</v>
      </c>
      <c r="C26" s="414"/>
      <c r="D26" s="414"/>
      <c r="E26" s="251"/>
      <c r="F26" s="252"/>
      <c r="G26" s="252"/>
      <c r="H26" s="241">
        <v>0</v>
      </c>
      <c r="I26" s="241">
        <v>0</v>
      </c>
      <c r="J26" s="254"/>
      <c r="K26" s="255">
        <f>+H26-ESF!J18</f>
        <v>0</v>
      </c>
      <c r="L26" s="255">
        <f>+I26-ESF!I18</f>
        <v>0</v>
      </c>
      <c r="M26" s="379"/>
      <c r="N26" s="379"/>
      <c r="O26" s="379"/>
      <c r="P26" s="379"/>
      <c r="Q26" s="379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</row>
    <row r="27" spans="1:36" ht="3.6" customHeight="1" x14ac:dyDescent="0.2">
      <c r="A27" s="233"/>
      <c r="B27" s="239"/>
      <c r="C27" s="239"/>
      <c r="D27" s="256"/>
      <c r="E27" s="234"/>
      <c r="F27" s="248"/>
      <c r="G27" s="248"/>
      <c r="H27" s="249"/>
      <c r="I27" s="249"/>
      <c r="J27" s="246"/>
      <c r="K27" s="255"/>
      <c r="L27" s="255"/>
      <c r="M27" s="212"/>
      <c r="N27" s="212"/>
      <c r="O27" s="376"/>
      <c r="P27" s="376"/>
      <c r="Q27" s="376"/>
      <c r="R27" s="376"/>
      <c r="S27" s="376"/>
      <c r="T27" s="403"/>
      <c r="U27" s="403"/>
      <c r="V27" s="403"/>
      <c r="W27" s="403"/>
      <c r="X27" s="403"/>
      <c r="Y27" s="403"/>
      <c r="Z27" s="403"/>
      <c r="AA27" s="403"/>
      <c r="AB27" s="364"/>
      <c r="AC27" s="364"/>
      <c r="AD27" s="364"/>
      <c r="AE27" s="364"/>
      <c r="AF27" s="364"/>
      <c r="AG27" s="364"/>
      <c r="AH27" s="376"/>
      <c r="AI27" s="376"/>
    </row>
    <row r="28" spans="1:36" ht="12.75" x14ac:dyDescent="0.2">
      <c r="A28" s="233"/>
      <c r="B28" s="412" t="s">
        <v>146</v>
      </c>
      <c r="C28" s="412"/>
      <c r="D28" s="412"/>
      <c r="E28" s="234"/>
      <c r="F28" s="248"/>
      <c r="G28" s="248"/>
      <c r="H28" s="249"/>
      <c r="I28" s="249"/>
      <c r="J28" s="246"/>
      <c r="K28" s="255"/>
      <c r="L28" s="255"/>
      <c r="M28" s="212"/>
      <c r="N28" s="212"/>
      <c r="O28" s="376"/>
      <c r="P28" s="376"/>
      <c r="Q28" s="376"/>
      <c r="R28" s="376"/>
      <c r="S28" s="376"/>
      <c r="T28" s="403"/>
      <c r="U28" s="403"/>
      <c r="V28" s="403"/>
      <c r="W28" s="403"/>
      <c r="X28" s="403"/>
      <c r="Y28" s="403"/>
      <c r="Z28" s="403"/>
      <c r="AA28" s="403"/>
      <c r="AB28" s="364"/>
      <c r="AC28" s="364"/>
      <c r="AD28" s="364"/>
      <c r="AE28" s="364"/>
      <c r="AF28" s="364"/>
      <c r="AG28" s="364"/>
      <c r="AH28" s="376"/>
      <c r="AI28" s="376"/>
    </row>
    <row r="29" spans="1:36" ht="12" customHeight="1" x14ac:dyDescent="0.2">
      <c r="A29" s="233"/>
      <c r="B29" s="413" t="s">
        <v>136</v>
      </c>
      <c r="C29" s="413"/>
      <c r="D29" s="413"/>
      <c r="E29" s="234"/>
      <c r="F29" s="236"/>
      <c r="G29" s="236"/>
      <c r="H29" s="237"/>
      <c r="I29" s="237"/>
      <c r="J29" s="246"/>
      <c r="K29" s="255"/>
      <c r="L29" s="255"/>
      <c r="M29" s="212"/>
      <c r="N29" s="212"/>
      <c r="O29" s="376"/>
      <c r="P29" s="376"/>
      <c r="Q29" s="376"/>
      <c r="R29" s="376"/>
      <c r="S29" s="376"/>
      <c r="T29" s="403"/>
      <c r="U29" s="403"/>
      <c r="V29" s="403"/>
      <c r="W29" s="403"/>
      <c r="X29" s="403"/>
      <c r="Y29" s="403"/>
      <c r="Z29" s="403"/>
      <c r="AA29" s="403"/>
      <c r="AB29" s="364"/>
      <c r="AC29" s="364"/>
      <c r="AD29" s="364"/>
      <c r="AE29" s="364"/>
      <c r="AF29" s="364"/>
      <c r="AG29" s="364"/>
      <c r="AH29" s="376"/>
      <c r="AI29" s="376"/>
    </row>
    <row r="30" spans="1:36" ht="15" x14ac:dyDescent="0.25">
      <c r="A30" s="238"/>
      <c r="B30" s="239"/>
      <c r="C30" s="411" t="s">
        <v>137</v>
      </c>
      <c r="D30" s="411"/>
      <c r="E30" s="234"/>
      <c r="F30" s="240" t="s">
        <v>138</v>
      </c>
      <c r="G30" s="240" t="s">
        <v>193</v>
      </c>
      <c r="H30" s="241">
        <v>0</v>
      </c>
      <c r="I30" s="241">
        <v>0</v>
      </c>
      <c r="J30" s="235"/>
      <c r="K30" s="255"/>
      <c r="L30" s="255"/>
      <c r="M30" s="212"/>
      <c r="N30" s="212"/>
      <c r="O30" s="376"/>
      <c r="P30" s="376"/>
      <c r="Q30" s="376"/>
      <c r="R30" s="376"/>
      <c r="S30" s="376"/>
      <c r="T30" s="403"/>
      <c r="U30" s="403"/>
      <c r="V30" s="403"/>
      <c r="W30" s="403"/>
      <c r="X30" s="403"/>
      <c r="Y30" s="403"/>
      <c r="Z30" s="403"/>
      <c r="AA30" s="403"/>
      <c r="AB30" s="364"/>
      <c r="AC30" s="364"/>
      <c r="AD30" s="364"/>
      <c r="AE30" s="364"/>
      <c r="AF30" s="364"/>
      <c r="AG30" s="364"/>
      <c r="AH30" s="376"/>
      <c r="AI30" s="376"/>
      <c r="AJ30" s="232"/>
    </row>
    <row r="31" spans="1:36" ht="12.6" customHeight="1" x14ac:dyDescent="0.25">
      <c r="A31" s="238"/>
      <c r="B31" s="247"/>
      <c r="C31" s="411" t="s">
        <v>137</v>
      </c>
      <c r="D31" s="411"/>
      <c r="E31" s="247"/>
      <c r="F31" s="240" t="s">
        <v>138</v>
      </c>
      <c r="G31" s="257" t="s">
        <v>139</v>
      </c>
      <c r="H31" s="241">
        <v>0</v>
      </c>
      <c r="I31" s="241">
        <v>0</v>
      </c>
      <c r="J31" s="235"/>
      <c r="K31" s="255"/>
      <c r="L31" s="255"/>
      <c r="M31" s="212"/>
      <c r="N31" s="212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404"/>
      <c r="AC31" s="404"/>
      <c r="AD31" s="404"/>
      <c r="AE31" s="404"/>
      <c r="AF31" s="404"/>
      <c r="AG31" s="404"/>
      <c r="AH31" s="376"/>
      <c r="AI31" s="376"/>
      <c r="AJ31" s="232"/>
    </row>
    <row r="32" spans="1:36" ht="12.6" customHeight="1" x14ac:dyDescent="0.25">
      <c r="A32" s="238"/>
      <c r="B32" s="247"/>
      <c r="C32" s="411" t="s">
        <v>137</v>
      </c>
      <c r="D32" s="411"/>
      <c r="E32" s="247"/>
      <c r="F32" s="240" t="s">
        <v>138</v>
      </c>
      <c r="G32" s="257" t="s">
        <v>193</v>
      </c>
      <c r="H32" s="241">
        <v>0</v>
      </c>
      <c r="I32" s="241">
        <v>0</v>
      </c>
      <c r="J32" s="235"/>
      <c r="K32" s="255"/>
      <c r="L32" s="255"/>
      <c r="M32" s="379"/>
      <c r="N32" s="379"/>
      <c r="O32" s="379"/>
      <c r="P32" s="379"/>
      <c r="Q32" s="379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9"/>
      <c r="AG32" s="379"/>
      <c r="AH32" s="376"/>
      <c r="AI32" s="376"/>
      <c r="AJ32" s="232"/>
    </row>
    <row r="33" spans="1:36" ht="12.6" customHeight="1" x14ac:dyDescent="0.25">
      <c r="A33" s="238"/>
      <c r="B33" s="247"/>
      <c r="C33" s="411" t="s">
        <v>137</v>
      </c>
      <c r="D33" s="411"/>
      <c r="E33" s="247"/>
      <c r="F33" s="240" t="s">
        <v>138</v>
      </c>
      <c r="G33" s="257" t="s">
        <v>193</v>
      </c>
      <c r="H33" s="241">
        <v>0</v>
      </c>
      <c r="I33" s="241">
        <v>0</v>
      </c>
      <c r="J33" s="235"/>
      <c r="K33" s="255"/>
      <c r="L33" s="255"/>
      <c r="M33" s="258"/>
      <c r="N33" s="258"/>
      <c r="O33" s="258"/>
      <c r="P33" s="258"/>
      <c r="Q33" s="258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58"/>
      <c r="AG33" s="258"/>
      <c r="AH33" s="212"/>
      <c r="AI33" s="212"/>
      <c r="AJ33" s="232"/>
    </row>
    <row r="34" spans="1:36" ht="12.6" customHeight="1" x14ac:dyDescent="0.25">
      <c r="A34" s="238"/>
      <c r="B34" s="247"/>
      <c r="C34" s="411" t="s">
        <v>144</v>
      </c>
      <c r="D34" s="411"/>
      <c r="E34" s="234"/>
      <c r="F34" s="240"/>
      <c r="G34" s="240"/>
      <c r="H34" s="241">
        <v>0</v>
      </c>
      <c r="I34" s="241">
        <v>0</v>
      </c>
      <c r="J34" s="235"/>
      <c r="K34" s="255"/>
      <c r="L34" s="255"/>
      <c r="M34" s="212"/>
      <c r="N34" s="212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404"/>
      <c r="AC34" s="404"/>
      <c r="AD34" s="404"/>
      <c r="AE34" s="404"/>
      <c r="AF34" s="404"/>
      <c r="AG34" s="404"/>
      <c r="AH34" s="376"/>
      <c r="AI34" s="376"/>
      <c r="AJ34" s="232"/>
    </row>
    <row r="35" spans="1:36" ht="12.6" customHeight="1" x14ac:dyDescent="0.25">
      <c r="A35" s="238"/>
      <c r="B35" s="247"/>
      <c r="C35" s="411" t="s">
        <v>140</v>
      </c>
      <c r="D35" s="411"/>
      <c r="E35" s="234"/>
      <c r="F35" s="240" t="s">
        <v>117</v>
      </c>
      <c r="G35" s="240" t="s">
        <v>117</v>
      </c>
      <c r="H35" s="241">
        <v>0</v>
      </c>
      <c r="I35" s="241">
        <v>0</v>
      </c>
      <c r="J35" s="235"/>
      <c r="K35" s="255"/>
      <c r="L35" s="255"/>
      <c r="M35" s="212"/>
      <c r="N35" s="212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404"/>
      <c r="AC35" s="404"/>
      <c r="AD35" s="404"/>
      <c r="AE35" s="404"/>
      <c r="AF35" s="404"/>
      <c r="AG35" s="404"/>
      <c r="AH35" s="376"/>
      <c r="AI35" s="376"/>
      <c r="AJ35" s="232"/>
    </row>
    <row r="36" spans="1:36" ht="3" customHeight="1" x14ac:dyDescent="0.25">
      <c r="A36" s="238"/>
      <c r="B36" s="239"/>
      <c r="C36" s="239"/>
      <c r="D36" s="243"/>
      <c r="E36" s="234"/>
      <c r="F36" s="248"/>
      <c r="G36" s="248"/>
      <c r="H36" s="249" t="s">
        <v>194</v>
      </c>
      <c r="I36" s="249" t="s">
        <v>194</v>
      </c>
      <c r="J36" s="235"/>
      <c r="K36" s="255"/>
      <c r="L36" s="255"/>
      <c r="M36" s="212"/>
      <c r="N36" s="212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404"/>
      <c r="AC36" s="404"/>
      <c r="AD36" s="404"/>
      <c r="AE36" s="404"/>
      <c r="AF36" s="404"/>
      <c r="AG36" s="404"/>
      <c r="AH36" s="376"/>
      <c r="AI36" s="376"/>
      <c r="AJ36" s="232"/>
    </row>
    <row r="37" spans="1:36" ht="15" x14ac:dyDescent="0.25">
      <c r="A37" s="238"/>
      <c r="B37" s="239"/>
      <c r="C37" s="239"/>
      <c r="D37" s="243"/>
      <c r="E37" s="234"/>
      <c r="F37" s="296"/>
      <c r="G37" s="296"/>
      <c r="H37" s="249"/>
      <c r="I37" s="249"/>
      <c r="J37" s="235"/>
      <c r="K37" s="255"/>
      <c r="L37" s="255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5"/>
      <c r="AC37" s="295"/>
      <c r="AD37" s="295"/>
      <c r="AE37" s="295"/>
      <c r="AF37" s="295"/>
      <c r="AG37" s="295"/>
      <c r="AH37" s="293"/>
      <c r="AI37" s="293"/>
      <c r="AJ37" s="232"/>
    </row>
    <row r="38" spans="1:36" ht="15" x14ac:dyDescent="0.25">
      <c r="A38" s="233"/>
      <c r="B38" s="413" t="s">
        <v>141</v>
      </c>
      <c r="C38" s="413"/>
      <c r="D38" s="413"/>
      <c r="E38" s="234"/>
      <c r="F38" s="236"/>
      <c r="G38" s="236"/>
      <c r="H38" s="237">
        <v>0</v>
      </c>
      <c r="I38" s="237">
        <v>0</v>
      </c>
      <c r="J38" s="246"/>
      <c r="K38" s="255"/>
      <c r="L38" s="255"/>
      <c r="M38" s="212"/>
      <c r="N38" s="212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404"/>
      <c r="AC38" s="404"/>
      <c r="AD38" s="404"/>
      <c r="AE38" s="404"/>
      <c r="AF38" s="404"/>
      <c r="AG38" s="404"/>
      <c r="AH38" s="376"/>
      <c r="AI38" s="376"/>
      <c r="AJ38" s="232"/>
    </row>
    <row r="39" spans="1:36" ht="13.15" customHeight="1" x14ac:dyDescent="0.25">
      <c r="A39" s="238"/>
      <c r="B39" s="239"/>
      <c r="C39" s="411" t="s">
        <v>142</v>
      </c>
      <c r="D39" s="411"/>
      <c r="E39" s="234"/>
      <c r="F39" s="240"/>
      <c r="G39" s="240"/>
      <c r="H39" s="237">
        <v>0</v>
      </c>
      <c r="I39" s="237">
        <v>0</v>
      </c>
      <c r="J39" s="235"/>
      <c r="K39" s="255"/>
      <c r="L39" s="255"/>
      <c r="M39" s="212"/>
      <c r="N39" s="379"/>
      <c r="O39" s="379"/>
      <c r="P39" s="379"/>
      <c r="Q39" s="379"/>
      <c r="R39" s="379"/>
      <c r="S39" s="379"/>
      <c r="T39" s="376"/>
      <c r="U39" s="376"/>
      <c r="V39" s="376"/>
      <c r="W39" s="376"/>
      <c r="X39" s="376"/>
      <c r="Y39" s="376"/>
      <c r="Z39" s="376"/>
      <c r="AA39" s="376"/>
      <c r="AB39" s="377"/>
      <c r="AC39" s="377"/>
      <c r="AD39" s="377"/>
      <c r="AE39" s="377"/>
      <c r="AF39" s="377"/>
      <c r="AG39" s="377"/>
      <c r="AH39" s="376"/>
      <c r="AI39" s="376"/>
      <c r="AJ39" s="232"/>
    </row>
    <row r="40" spans="1:36" ht="13.15" customHeight="1" x14ac:dyDescent="0.2">
      <c r="A40" s="238"/>
      <c r="B40" s="239"/>
      <c r="C40" s="411" t="s">
        <v>143</v>
      </c>
      <c r="D40" s="411"/>
      <c r="E40" s="234"/>
      <c r="F40" s="240"/>
      <c r="G40" s="240"/>
      <c r="H40" s="237">
        <v>0</v>
      </c>
      <c r="I40" s="237">
        <v>0</v>
      </c>
      <c r="J40" s="235"/>
      <c r="K40" s="255"/>
      <c r="L40" s="255"/>
      <c r="M40" s="379"/>
      <c r="N40" s="379"/>
      <c r="O40" s="379"/>
      <c r="P40" s="379"/>
      <c r="Q40" s="379"/>
      <c r="R40" s="379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</row>
    <row r="41" spans="1:36" ht="13.15" customHeight="1" x14ac:dyDescent="0.2">
      <c r="A41" s="238"/>
      <c r="B41" s="239"/>
      <c r="C41" s="411" t="s">
        <v>144</v>
      </c>
      <c r="D41" s="411"/>
      <c r="E41" s="234"/>
      <c r="F41" s="240"/>
      <c r="G41" s="240"/>
      <c r="H41" s="237">
        <v>0</v>
      </c>
      <c r="I41" s="237">
        <v>0</v>
      </c>
      <c r="J41" s="235"/>
      <c r="K41" s="255"/>
      <c r="L41" s="255"/>
      <c r="M41" s="212"/>
      <c r="N41" s="212"/>
      <c r="O41" s="376"/>
      <c r="P41" s="376"/>
      <c r="Q41" s="376"/>
      <c r="R41" s="376"/>
      <c r="S41" s="376"/>
      <c r="T41" s="376"/>
      <c r="U41" s="403"/>
      <c r="V41" s="403"/>
      <c r="W41" s="403"/>
      <c r="X41" s="403"/>
      <c r="Y41" s="403"/>
      <c r="Z41" s="403"/>
      <c r="AA41" s="403"/>
      <c r="AB41" s="403"/>
      <c r="AC41" s="364"/>
      <c r="AD41" s="364"/>
      <c r="AE41" s="364"/>
      <c r="AF41" s="364"/>
      <c r="AG41" s="364"/>
      <c r="AH41" s="364"/>
      <c r="AI41" s="376"/>
      <c r="AJ41" s="376"/>
    </row>
    <row r="42" spans="1:36" ht="13.15" customHeight="1" x14ac:dyDescent="0.2">
      <c r="A42" s="238"/>
      <c r="B42" s="234"/>
      <c r="C42" s="411" t="s">
        <v>140</v>
      </c>
      <c r="D42" s="411"/>
      <c r="E42" s="234"/>
      <c r="F42" s="240"/>
      <c r="G42" s="240"/>
      <c r="H42" s="237">
        <v>0</v>
      </c>
      <c r="I42" s="237">
        <v>0</v>
      </c>
      <c r="J42" s="235"/>
      <c r="K42" s="255"/>
      <c r="L42" s="255"/>
      <c r="M42" s="212"/>
      <c r="N42" s="212"/>
      <c r="O42" s="376"/>
      <c r="P42" s="376"/>
      <c r="Q42" s="376"/>
      <c r="R42" s="376"/>
      <c r="S42" s="376"/>
      <c r="T42" s="376"/>
      <c r="U42" s="403"/>
      <c r="V42" s="403"/>
      <c r="W42" s="403"/>
      <c r="X42" s="403"/>
      <c r="Y42" s="403"/>
      <c r="Z42" s="403"/>
      <c r="AA42" s="403"/>
      <c r="AB42" s="403"/>
      <c r="AC42" s="364"/>
      <c r="AD42" s="364"/>
      <c r="AE42" s="364"/>
      <c r="AF42" s="364"/>
      <c r="AG42" s="364"/>
      <c r="AH42" s="364"/>
      <c r="AI42" s="376"/>
      <c r="AJ42" s="376"/>
    </row>
    <row r="43" spans="1:36" ht="3.6" customHeight="1" x14ac:dyDescent="0.2">
      <c r="A43" s="238"/>
      <c r="B43" s="234"/>
      <c r="C43" s="234"/>
      <c r="D43" s="243"/>
      <c r="E43" s="234"/>
      <c r="F43" s="248"/>
      <c r="G43" s="248"/>
      <c r="H43" s="237">
        <v>0</v>
      </c>
      <c r="I43" s="237">
        <v>0</v>
      </c>
      <c r="J43" s="235"/>
      <c r="K43" s="255"/>
      <c r="L43" s="255"/>
      <c r="M43" s="212"/>
      <c r="N43" s="212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</row>
    <row r="44" spans="1:36" ht="12.75" x14ac:dyDescent="0.2">
      <c r="A44" s="250"/>
      <c r="B44" s="414" t="s">
        <v>147</v>
      </c>
      <c r="C44" s="414"/>
      <c r="D44" s="414"/>
      <c r="E44" s="251"/>
      <c r="F44" s="259"/>
      <c r="G44" s="259"/>
      <c r="H44" s="237">
        <v>0</v>
      </c>
      <c r="I44" s="237">
        <v>0</v>
      </c>
      <c r="J44" s="254"/>
      <c r="K44" s="255">
        <f>+H44-ESF!J31</f>
        <v>0</v>
      </c>
      <c r="L44" s="255">
        <f>+I44-ESF!I31</f>
        <v>0</v>
      </c>
      <c r="M44" s="212"/>
      <c r="N44" s="212"/>
      <c r="O44" s="376"/>
      <c r="P44" s="376"/>
      <c r="Q44" s="376"/>
      <c r="R44" s="376"/>
      <c r="S44" s="376"/>
      <c r="T44" s="376"/>
      <c r="U44" s="403"/>
      <c r="V44" s="403"/>
      <c r="W44" s="403"/>
      <c r="X44" s="403"/>
      <c r="Y44" s="403"/>
      <c r="Z44" s="403"/>
      <c r="AA44" s="403"/>
      <c r="AB44" s="403"/>
      <c r="AC44" s="364"/>
      <c r="AD44" s="364"/>
      <c r="AE44" s="364"/>
      <c r="AF44" s="364"/>
      <c r="AG44" s="364"/>
      <c r="AH44" s="364"/>
      <c r="AI44" s="376"/>
      <c r="AJ44" s="376"/>
    </row>
    <row r="45" spans="1:36" ht="15" customHeight="1" thickBot="1" x14ac:dyDescent="0.25">
      <c r="A45" s="238"/>
      <c r="B45" s="239"/>
      <c r="C45" s="239"/>
      <c r="D45" s="243"/>
      <c r="E45" s="234"/>
      <c r="F45" s="248"/>
      <c r="G45" s="248"/>
      <c r="H45" s="249"/>
      <c r="I45" s="249"/>
      <c r="J45" s="235"/>
      <c r="K45" s="255"/>
      <c r="L45" s="255"/>
      <c r="M45" s="212"/>
      <c r="N45" s="212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</row>
    <row r="46" spans="1:36" ht="12.75" x14ac:dyDescent="0.2">
      <c r="A46" s="260" t="s">
        <v>195</v>
      </c>
      <c r="B46" s="261"/>
      <c r="C46" s="261"/>
      <c r="D46" s="261"/>
      <c r="E46" s="261"/>
      <c r="F46" s="262"/>
      <c r="G46" s="262"/>
      <c r="H46" s="263">
        <f>SUM(H49)</f>
        <v>26568004</v>
      </c>
      <c r="I46" s="263">
        <f>SUM(I49)</f>
        <v>4196185</v>
      </c>
      <c r="J46" s="264"/>
      <c r="K46" s="255"/>
      <c r="L46" s="255"/>
      <c r="M46" s="212"/>
      <c r="N46" s="379"/>
      <c r="O46" s="379"/>
      <c r="P46" s="379"/>
      <c r="Q46" s="379"/>
      <c r="R46" s="379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7"/>
      <c r="AD46" s="377"/>
      <c r="AE46" s="377"/>
      <c r="AF46" s="377"/>
      <c r="AG46" s="377"/>
      <c r="AH46" s="377"/>
      <c r="AI46" s="376"/>
      <c r="AJ46" s="376"/>
    </row>
    <row r="47" spans="1:36" ht="12.75" x14ac:dyDescent="0.2">
      <c r="A47" s="238"/>
      <c r="B47" s="256"/>
      <c r="C47" s="265" t="s">
        <v>148</v>
      </c>
      <c r="D47" s="265"/>
      <c r="E47" s="243"/>
      <c r="F47" s="240" t="s">
        <v>138</v>
      </c>
      <c r="G47" s="240" t="s">
        <v>149</v>
      </c>
      <c r="H47" s="241">
        <v>0</v>
      </c>
      <c r="I47" s="241">
        <v>0</v>
      </c>
      <c r="J47" s="235"/>
      <c r="K47" s="255"/>
      <c r="L47" s="255"/>
    </row>
    <row r="48" spans="1:36" ht="12.75" x14ac:dyDescent="0.2">
      <c r="A48" s="238"/>
      <c r="B48" s="256"/>
      <c r="C48" s="265" t="s">
        <v>148</v>
      </c>
      <c r="D48" s="265"/>
      <c r="E48" s="243"/>
      <c r="F48" s="240" t="s">
        <v>138</v>
      </c>
      <c r="G48" s="240" t="s">
        <v>149</v>
      </c>
      <c r="H48" s="241">
        <v>0</v>
      </c>
      <c r="I48" s="241">
        <v>0</v>
      </c>
      <c r="J48" s="235"/>
      <c r="K48" s="255"/>
      <c r="L48" s="255"/>
    </row>
    <row r="49" spans="1:12" ht="12.75" x14ac:dyDescent="0.2">
      <c r="A49" s="238"/>
      <c r="B49" s="256"/>
      <c r="C49" s="265" t="s">
        <v>148</v>
      </c>
      <c r="D49" s="265"/>
      <c r="E49" s="243"/>
      <c r="F49" s="240" t="s">
        <v>138</v>
      </c>
      <c r="G49" s="240" t="s">
        <v>190</v>
      </c>
      <c r="H49" s="241">
        <v>26568004</v>
      </c>
      <c r="I49" s="241">
        <v>4196185</v>
      </c>
      <c r="J49" s="235"/>
      <c r="K49" s="255"/>
      <c r="L49" s="255"/>
    </row>
    <row r="50" spans="1:12" ht="12.75" x14ac:dyDescent="0.2">
      <c r="A50" s="238"/>
      <c r="B50" s="256"/>
      <c r="C50" s="265"/>
      <c r="D50" s="265"/>
      <c r="E50" s="243"/>
      <c r="F50" s="240"/>
      <c r="G50" s="240"/>
      <c r="H50" s="241"/>
      <c r="I50" s="241"/>
      <c r="J50" s="235"/>
      <c r="K50" s="255"/>
      <c r="L50" s="255"/>
    </row>
    <row r="51" spans="1:12" ht="15.75" thickBot="1" x14ac:dyDescent="0.25">
      <c r="A51" s="415" t="s">
        <v>191</v>
      </c>
      <c r="B51" s="416"/>
      <c r="C51" s="416"/>
      <c r="D51" s="266"/>
      <c r="E51" s="267"/>
      <c r="F51" s="268"/>
      <c r="G51" s="268"/>
      <c r="H51" s="269">
        <f>SUM(H47:H49)</f>
        <v>26568004</v>
      </c>
      <c r="I51" s="269">
        <f>+I10+I46</f>
        <v>4196185</v>
      </c>
      <c r="J51" s="270"/>
      <c r="K51" s="255">
        <f>+H51-ESF!J38</f>
        <v>0.29000000283122063</v>
      </c>
      <c r="L51" s="255">
        <f>+I51-ESF!I38</f>
        <v>-0.20000000018626451</v>
      </c>
    </row>
    <row r="52" spans="1:12" s="271" customFormat="1" ht="14.25" customHeight="1" x14ac:dyDescent="0.2">
      <c r="A52" s="222"/>
      <c r="B52" s="411" t="s">
        <v>61</v>
      </c>
      <c r="C52" s="411"/>
      <c r="D52" s="411"/>
      <c r="E52" s="411"/>
      <c r="F52" s="411"/>
      <c r="G52" s="411"/>
      <c r="H52" s="411"/>
      <c r="I52" s="411"/>
      <c r="J52" s="411"/>
      <c r="K52" s="255"/>
      <c r="L52" s="255"/>
    </row>
    <row r="53" spans="1:12" s="271" customFormat="1" ht="14.1" customHeight="1" x14ac:dyDescent="0.2">
      <c r="A53" s="222"/>
      <c r="B53" s="243"/>
      <c r="C53" s="323"/>
      <c r="D53" s="323"/>
      <c r="E53" s="272"/>
      <c r="F53" s="222"/>
      <c r="G53" s="324"/>
      <c r="H53" s="324"/>
      <c r="I53" s="272"/>
      <c r="J53" s="272"/>
      <c r="K53" s="255"/>
      <c r="L53" s="255"/>
    </row>
    <row r="54" spans="1:12" ht="48" customHeight="1" x14ac:dyDescent="0.2">
      <c r="A54" s="222"/>
      <c r="B54" s="273"/>
      <c r="C54" s="320"/>
      <c r="D54" s="320"/>
      <c r="E54" s="272"/>
      <c r="F54" s="272"/>
      <c r="G54" s="320"/>
      <c r="H54" s="320"/>
      <c r="I54" s="303"/>
      <c r="J54" s="272"/>
      <c r="K54" s="255"/>
      <c r="L54" s="255"/>
    </row>
    <row r="55" spans="1:12" ht="15" customHeight="1" x14ac:dyDescent="0.2">
      <c r="A55" s="222"/>
      <c r="B55" s="274"/>
      <c r="C55" s="319"/>
      <c r="D55" s="319"/>
      <c r="E55" s="275"/>
      <c r="F55" s="275"/>
      <c r="G55" s="319"/>
      <c r="H55" s="319"/>
      <c r="I55" s="234"/>
      <c r="J55" s="272"/>
      <c r="K55" s="255"/>
      <c r="L55" s="255"/>
    </row>
    <row r="56" spans="1:12" x14ac:dyDescent="0.2">
      <c r="K56" s="255"/>
      <c r="L56" s="255"/>
    </row>
    <row r="57" spans="1:12" x14ac:dyDescent="0.2">
      <c r="C57" s="320"/>
      <c r="D57" s="320"/>
      <c r="E57" s="51"/>
      <c r="F57" s="51"/>
      <c r="G57" s="320"/>
      <c r="H57" s="320"/>
      <c r="K57" s="255"/>
      <c r="L57" s="255"/>
    </row>
    <row r="58" spans="1:12" x14ac:dyDescent="0.2">
      <c r="C58" s="319"/>
      <c r="D58" s="319"/>
      <c r="E58" s="58"/>
      <c r="F58" s="58"/>
      <c r="G58" s="319"/>
      <c r="H58" s="319"/>
    </row>
  </sheetData>
  <sheetProtection selectLockedCells="1"/>
  <mergeCells count="279">
    <mergeCell ref="AH11:AI11"/>
    <mergeCell ref="M12:Q12"/>
    <mergeCell ref="R12:S12"/>
    <mergeCell ref="T12:V12"/>
    <mergeCell ref="W12:AA12"/>
    <mergeCell ref="AB12:AE12"/>
    <mergeCell ref="AF12:AG12"/>
    <mergeCell ref="AH12:AI12"/>
    <mergeCell ref="L10:AA10"/>
    <mergeCell ref="AB10:AE10"/>
    <mergeCell ref="AF10:AG10"/>
    <mergeCell ref="AH10:AI10"/>
    <mergeCell ref="O11:Q11"/>
    <mergeCell ref="R11:S11"/>
    <mergeCell ref="T11:V11"/>
    <mergeCell ref="W11:AA11"/>
    <mergeCell ref="AB11:AE11"/>
    <mergeCell ref="AF11:AG11"/>
    <mergeCell ref="AH13:AI13"/>
    <mergeCell ref="O14:Q14"/>
    <mergeCell ref="R14:S14"/>
    <mergeCell ref="T14:V14"/>
    <mergeCell ref="W14:AA14"/>
    <mergeCell ref="AB14:AE14"/>
    <mergeCell ref="AF14:AG14"/>
    <mergeCell ref="AH14:AI14"/>
    <mergeCell ref="O13:Q13"/>
    <mergeCell ref="R13:S13"/>
    <mergeCell ref="T13:V13"/>
    <mergeCell ref="W13:AA13"/>
    <mergeCell ref="AB13:AE13"/>
    <mergeCell ref="AF13:AG13"/>
    <mergeCell ref="AH16:AI16"/>
    <mergeCell ref="O17:Q17"/>
    <mergeCell ref="R17:S17"/>
    <mergeCell ref="T17:V17"/>
    <mergeCell ref="W17:AA17"/>
    <mergeCell ref="AB17:AE17"/>
    <mergeCell ref="AF17:AG17"/>
    <mergeCell ref="AH17:AI17"/>
    <mergeCell ref="O16:Q16"/>
    <mergeCell ref="R16:S16"/>
    <mergeCell ref="T16:V16"/>
    <mergeCell ref="W16:AA16"/>
    <mergeCell ref="AB16:AE16"/>
    <mergeCell ref="AF16:AG16"/>
    <mergeCell ref="AH18:AI18"/>
    <mergeCell ref="O20:Q20"/>
    <mergeCell ref="R20:S20"/>
    <mergeCell ref="T20:V20"/>
    <mergeCell ref="W20:AA20"/>
    <mergeCell ref="AB20:AE20"/>
    <mergeCell ref="AF20:AG20"/>
    <mergeCell ref="AH20:AI20"/>
    <mergeCell ref="M18:Q18"/>
    <mergeCell ref="R18:S18"/>
    <mergeCell ref="T18:V18"/>
    <mergeCell ref="W18:AA18"/>
    <mergeCell ref="AB18:AE18"/>
    <mergeCell ref="AF18:AG18"/>
    <mergeCell ref="AH21:AI21"/>
    <mergeCell ref="O22:Q22"/>
    <mergeCell ref="R22:S22"/>
    <mergeCell ref="T22:V22"/>
    <mergeCell ref="W22:AA22"/>
    <mergeCell ref="AB22:AE22"/>
    <mergeCell ref="AF22:AG22"/>
    <mergeCell ref="AH22:AI22"/>
    <mergeCell ref="O21:Q21"/>
    <mergeCell ref="R21:S21"/>
    <mergeCell ref="T21:V21"/>
    <mergeCell ref="W21:AA21"/>
    <mergeCell ref="AB21:AE21"/>
    <mergeCell ref="AF21:AG21"/>
    <mergeCell ref="AH23:AI23"/>
    <mergeCell ref="N24:Q24"/>
    <mergeCell ref="R24:S24"/>
    <mergeCell ref="T24:V24"/>
    <mergeCell ref="W24:AA24"/>
    <mergeCell ref="AB24:AE24"/>
    <mergeCell ref="AF24:AG24"/>
    <mergeCell ref="AH24:AI24"/>
    <mergeCell ref="O23:Q23"/>
    <mergeCell ref="R23:S23"/>
    <mergeCell ref="T23:V23"/>
    <mergeCell ref="W23:AA23"/>
    <mergeCell ref="AB23:AE23"/>
    <mergeCell ref="AF23:AG23"/>
    <mergeCell ref="AH25:AI25"/>
    <mergeCell ref="M26:Q26"/>
    <mergeCell ref="R26:S26"/>
    <mergeCell ref="T26:V26"/>
    <mergeCell ref="W26:AA26"/>
    <mergeCell ref="AB26:AE26"/>
    <mergeCell ref="AF26:AG26"/>
    <mergeCell ref="AH26:AI26"/>
    <mergeCell ref="O25:Q25"/>
    <mergeCell ref="R25:S25"/>
    <mergeCell ref="T25:V25"/>
    <mergeCell ref="W25:AA25"/>
    <mergeCell ref="AB25:AE25"/>
    <mergeCell ref="AF25:AG25"/>
    <mergeCell ref="AH27:AI27"/>
    <mergeCell ref="O28:Q28"/>
    <mergeCell ref="R28:S28"/>
    <mergeCell ref="T28:V28"/>
    <mergeCell ref="W28:AA28"/>
    <mergeCell ref="AB28:AE28"/>
    <mergeCell ref="AF28:AG28"/>
    <mergeCell ref="AH28:AI28"/>
    <mergeCell ref="O27:Q27"/>
    <mergeCell ref="R27:S27"/>
    <mergeCell ref="T27:V27"/>
    <mergeCell ref="W27:AA27"/>
    <mergeCell ref="AB27:AE27"/>
    <mergeCell ref="AF27:AG27"/>
    <mergeCell ref="AH30:AI30"/>
    <mergeCell ref="O30:Q30"/>
    <mergeCell ref="R30:S30"/>
    <mergeCell ref="T30:V30"/>
    <mergeCell ref="W30:AA30"/>
    <mergeCell ref="AB30:AE30"/>
    <mergeCell ref="AF30:AG30"/>
    <mergeCell ref="AH29:AI29"/>
    <mergeCell ref="O29:Q29"/>
    <mergeCell ref="R29:S29"/>
    <mergeCell ref="T29:V29"/>
    <mergeCell ref="W29:AA29"/>
    <mergeCell ref="AB29:AE29"/>
    <mergeCell ref="AF29:AG29"/>
    <mergeCell ref="AH31:AI31"/>
    <mergeCell ref="M32:Q32"/>
    <mergeCell ref="R32:S32"/>
    <mergeCell ref="T32:V32"/>
    <mergeCell ref="W32:AA32"/>
    <mergeCell ref="AB32:AE32"/>
    <mergeCell ref="AF32:AG32"/>
    <mergeCell ref="AH32:AI32"/>
    <mergeCell ref="O31:Q31"/>
    <mergeCell ref="R31:S31"/>
    <mergeCell ref="T31:V31"/>
    <mergeCell ref="W31:AA31"/>
    <mergeCell ref="AB31:AE31"/>
    <mergeCell ref="AF31:AG31"/>
    <mergeCell ref="O35:Q35"/>
    <mergeCell ref="R35:S35"/>
    <mergeCell ref="T35:V35"/>
    <mergeCell ref="W35:AA35"/>
    <mergeCell ref="AB35:AE35"/>
    <mergeCell ref="AF35:AG35"/>
    <mergeCell ref="AH35:AI35"/>
    <mergeCell ref="O34:Q34"/>
    <mergeCell ref="R34:S34"/>
    <mergeCell ref="T34:V34"/>
    <mergeCell ref="W34:AA34"/>
    <mergeCell ref="AB34:AE34"/>
    <mergeCell ref="AF34:AG34"/>
    <mergeCell ref="AI42:AJ42"/>
    <mergeCell ref="O41:R41"/>
    <mergeCell ref="S41:T41"/>
    <mergeCell ref="U41:W41"/>
    <mergeCell ref="X41:AB41"/>
    <mergeCell ref="AC41:AF41"/>
    <mergeCell ref="AG41:AH41"/>
    <mergeCell ref="AH39:AI39"/>
    <mergeCell ref="M40:R40"/>
    <mergeCell ref="S40:T40"/>
    <mergeCell ref="U40:W40"/>
    <mergeCell ref="X40:AB40"/>
    <mergeCell ref="AC40:AF40"/>
    <mergeCell ref="AG40:AH40"/>
    <mergeCell ref="AI40:AJ40"/>
    <mergeCell ref="N39:Q39"/>
    <mergeCell ref="R39:S39"/>
    <mergeCell ref="T39:V39"/>
    <mergeCell ref="W39:AA39"/>
    <mergeCell ref="AB39:AE39"/>
    <mergeCell ref="AF39:AG39"/>
    <mergeCell ref="C58:D58"/>
    <mergeCell ref="G58:H58"/>
    <mergeCell ref="C54:D54"/>
    <mergeCell ref="G54:H54"/>
    <mergeCell ref="C55:D55"/>
    <mergeCell ref="G55:H55"/>
    <mergeCell ref="C57:D57"/>
    <mergeCell ref="G57:H57"/>
    <mergeCell ref="AI45:AJ45"/>
    <mergeCell ref="N46:R46"/>
    <mergeCell ref="S46:T46"/>
    <mergeCell ref="U46:W46"/>
    <mergeCell ref="X46:AB46"/>
    <mergeCell ref="AC46:AF46"/>
    <mergeCell ref="AG46:AH46"/>
    <mergeCell ref="AI46:AJ46"/>
    <mergeCell ref="O45:R45"/>
    <mergeCell ref="S45:T45"/>
    <mergeCell ref="U45:W45"/>
    <mergeCell ref="X45:AB45"/>
    <mergeCell ref="AC45:AF45"/>
    <mergeCell ref="AG45:AH45"/>
    <mergeCell ref="C53:D53"/>
    <mergeCell ref="G53:H53"/>
    <mergeCell ref="C39:D39"/>
    <mergeCell ref="C40:D40"/>
    <mergeCell ref="C41:D41"/>
    <mergeCell ref="C42:D42"/>
    <mergeCell ref="B44:D44"/>
    <mergeCell ref="B52:J52"/>
    <mergeCell ref="A51:C51"/>
    <mergeCell ref="C34:D34"/>
    <mergeCell ref="C35:D35"/>
    <mergeCell ref="C31:D31"/>
    <mergeCell ref="C23:D23"/>
    <mergeCell ref="C24:D24"/>
    <mergeCell ref="B26:D26"/>
    <mergeCell ref="B28:D28"/>
    <mergeCell ref="B29:D29"/>
    <mergeCell ref="C30:D30"/>
    <mergeCell ref="C32:D32"/>
    <mergeCell ref="B38:D38"/>
    <mergeCell ref="C33:D33"/>
    <mergeCell ref="C22:D22"/>
    <mergeCell ref="B11:D11"/>
    <mergeCell ref="B12:D12"/>
    <mergeCell ref="C16:D16"/>
    <mergeCell ref="C17:D17"/>
    <mergeCell ref="B20:D20"/>
    <mergeCell ref="C21:D21"/>
    <mergeCell ref="C13:D13"/>
    <mergeCell ref="C14:D14"/>
    <mergeCell ref="C15:D15"/>
    <mergeCell ref="A6:J6"/>
    <mergeCell ref="B7:J7"/>
    <mergeCell ref="B8:J8"/>
    <mergeCell ref="A9:D9"/>
    <mergeCell ref="E9:F9"/>
    <mergeCell ref="I9:J9"/>
    <mergeCell ref="AI43:AJ43"/>
    <mergeCell ref="O44:R44"/>
    <mergeCell ref="S44:T44"/>
    <mergeCell ref="U44:W44"/>
    <mergeCell ref="X44:AB44"/>
    <mergeCell ref="AC44:AF44"/>
    <mergeCell ref="AG44:AH44"/>
    <mergeCell ref="AI44:AJ44"/>
    <mergeCell ref="O43:R43"/>
    <mergeCell ref="S43:T43"/>
    <mergeCell ref="U43:W43"/>
    <mergeCell ref="X43:AB43"/>
    <mergeCell ref="AC43:AF43"/>
    <mergeCell ref="AG43:AH43"/>
    <mergeCell ref="AI41:AJ41"/>
    <mergeCell ref="O42:R42"/>
    <mergeCell ref="S42:T42"/>
    <mergeCell ref="U42:W42"/>
    <mergeCell ref="A1:J1"/>
    <mergeCell ref="A2:J2"/>
    <mergeCell ref="A3:J3"/>
    <mergeCell ref="A4:J4"/>
    <mergeCell ref="B5:C5"/>
    <mergeCell ref="D5:I5"/>
    <mergeCell ref="X42:AB42"/>
    <mergeCell ref="AC42:AF42"/>
    <mergeCell ref="AG42:AH42"/>
    <mergeCell ref="AH36:AI36"/>
    <mergeCell ref="O38:Q38"/>
    <mergeCell ref="R38:S38"/>
    <mergeCell ref="T38:V38"/>
    <mergeCell ref="W38:AA38"/>
    <mergeCell ref="AB38:AE38"/>
    <mergeCell ref="AF38:AG38"/>
    <mergeCell ref="AH38:AI38"/>
    <mergeCell ref="O36:Q36"/>
    <mergeCell ref="R36:S36"/>
    <mergeCell ref="T36:V36"/>
    <mergeCell ref="W36:AA36"/>
    <mergeCell ref="AB36:AE36"/>
    <mergeCell ref="AF36:AG36"/>
    <mergeCell ref="AH34:AI34"/>
  </mergeCells>
  <printOptions horizontalCentered="1"/>
  <pageMargins left="0.78740157480314965" right="0.19685039370078741" top="0.59055118110236227" bottom="0.19685039370078741" header="0" footer="0"/>
  <pageSetup scale="69" orientation="landscape" r:id="rId1"/>
  <headerFooter>
    <oddFooter>&amp;CContable/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="90" zoomScaleNormal="100" zoomScaleSheetLayoutView="90" workbookViewId="0">
      <selection sqref="A1:J1"/>
    </sheetView>
  </sheetViews>
  <sheetFormatPr baseColWidth="10" defaultColWidth="11.42578125" defaultRowHeight="12" x14ac:dyDescent="0.2"/>
  <cols>
    <col min="1" max="1" width="4.85546875" style="276" customWidth="1"/>
    <col min="2" max="2" width="19.7109375" style="276" customWidth="1"/>
    <col min="3" max="3" width="18.85546875" style="276" customWidth="1"/>
    <col min="4" max="4" width="25.7109375" style="276" customWidth="1"/>
    <col min="5" max="5" width="3.42578125" style="276" customWidth="1"/>
    <col min="6" max="6" width="25.7109375" style="276" customWidth="1"/>
    <col min="7" max="7" width="34.7109375" style="276" customWidth="1"/>
    <col min="8" max="8" width="25.7109375" style="276" customWidth="1"/>
    <col min="9" max="9" width="20.85546875" style="276" customWidth="1"/>
    <col min="10" max="10" width="3.7109375" style="276" customWidth="1"/>
    <col min="11" max="11" width="11.42578125" style="222"/>
    <col min="12" max="12" width="19" style="222" customWidth="1"/>
    <col min="13" max="13" width="21.28515625" style="222" customWidth="1"/>
    <col min="14" max="16384" width="11.42578125" style="222"/>
  </cols>
  <sheetData>
    <row r="1" spans="1:18" ht="20.100000000000001" customHeight="1" x14ac:dyDescent="0.3">
      <c r="A1" s="400" t="s">
        <v>204</v>
      </c>
      <c r="B1" s="400"/>
      <c r="C1" s="400"/>
      <c r="D1" s="400"/>
      <c r="E1" s="400"/>
      <c r="F1" s="400"/>
      <c r="G1" s="400"/>
      <c r="H1" s="400"/>
      <c r="I1" s="400"/>
      <c r="J1" s="400"/>
      <c r="K1" s="427"/>
      <c r="L1" s="427"/>
      <c r="M1" s="427"/>
      <c r="N1" s="427"/>
      <c r="O1" s="427"/>
      <c r="P1" s="427"/>
      <c r="Q1" s="427"/>
      <c r="R1" s="427"/>
    </row>
    <row r="2" spans="1:18" ht="20.100000000000001" customHeight="1" x14ac:dyDescent="0.3">
      <c r="A2" s="400" t="s">
        <v>192</v>
      </c>
      <c r="B2" s="400"/>
      <c r="C2" s="400"/>
      <c r="D2" s="400"/>
      <c r="E2" s="400"/>
      <c r="F2" s="400"/>
      <c r="G2" s="400"/>
      <c r="H2" s="400"/>
      <c r="I2" s="400"/>
      <c r="J2" s="400"/>
      <c r="K2" s="427"/>
      <c r="L2" s="427"/>
      <c r="M2" s="427"/>
      <c r="N2" s="427"/>
      <c r="O2" s="427"/>
      <c r="P2" s="427"/>
      <c r="Q2" s="427"/>
      <c r="R2" s="427"/>
    </row>
    <row r="3" spans="1:18" ht="20.100000000000001" customHeight="1" x14ac:dyDescent="0.3">
      <c r="A3" s="400" t="s">
        <v>209</v>
      </c>
      <c r="B3" s="400"/>
      <c r="C3" s="400"/>
      <c r="D3" s="400"/>
      <c r="E3" s="400"/>
      <c r="F3" s="400"/>
      <c r="G3" s="400"/>
      <c r="H3" s="400"/>
      <c r="I3" s="400"/>
      <c r="J3" s="400"/>
      <c r="K3" s="427"/>
      <c r="L3" s="427"/>
      <c r="M3" s="427"/>
      <c r="N3" s="427"/>
      <c r="O3" s="427"/>
      <c r="P3" s="427"/>
      <c r="Q3" s="427"/>
      <c r="R3" s="427"/>
    </row>
    <row r="4" spans="1:18" ht="20.100000000000001" customHeight="1" x14ac:dyDescent="0.3">
      <c r="A4" s="400" t="s">
        <v>0</v>
      </c>
      <c r="B4" s="400"/>
      <c r="C4" s="400"/>
      <c r="D4" s="400"/>
      <c r="E4" s="400"/>
      <c r="F4" s="400"/>
      <c r="G4" s="400"/>
      <c r="H4" s="400"/>
      <c r="I4" s="400"/>
      <c r="J4" s="400"/>
      <c r="K4" s="427"/>
      <c r="L4" s="427"/>
      <c r="M4" s="427"/>
      <c r="N4" s="427"/>
      <c r="O4" s="427"/>
      <c r="P4" s="427"/>
      <c r="Q4" s="427"/>
      <c r="R4" s="427"/>
    </row>
    <row r="5" spans="1:18" ht="6" customHeight="1" x14ac:dyDescent="0.2">
      <c r="A5" s="223"/>
      <c r="B5" s="401"/>
      <c r="C5" s="401"/>
      <c r="D5" s="402"/>
      <c r="E5" s="402"/>
      <c r="F5" s="402"/>
      <c r="G5" s="402"/>
      <c r="H5" s="402"/>
      <c r="I5" s="402"/>
      <c r="J5" s="224"/>
      <c r="K5" s="101"/>
      <c r="L5" s="102"/>
      <c r="M5" s="359"/>
      <c r="N5" s="359"/>
      <c r="O5" s="359"/>
      <c r="P5" s="359"/>
      <c r="Q5" s="359"/>
      <c r="R5" s="359"/>
    </row>
    <row r="6" spans="1:18" ht="20.100000000000001" customHeight="1" x14ac:dyDescent="0.3">
      <c r="A6" s="405" t="s">
        <v>218</v>
      </c>
      <c r="B6" s="406"/>
      <c r="C6" s="406"/>
      <c r="D6" s="406"/>
      <c r="E6" s="406"/>
      <c r="F6" s="406"/>
      <c r="G6" s="406"/>
      <c r="H6" s="406"/>
      <c r="I6" s="406"/>
      <c r="J6" s="406"/>
      <c r="K6" s="426"/>
      <c r="L6" s="427"/>
      <c r="M6" s="427"/>
      <c r="N6" s="427"/>
      <c r="O6" s="427"/>
      <c r="P6" s="427"/>
      <c r="Q6" s="427"/>
      <c r="R6" s="427"/>
    </row>
    <row r="7" spans="1:18" ht="5.0999999999999996" customHeight="1" x14ac:dyDescent="0.2">
      <c r="A7" s="225"/>
      <c r="B7" s="407"/>
      <c r="C7" s="407"/>
      <c r="D7" s="407"/>
      <c r="E7" s="407"/>
      <c r="F7" s="407"/>
      <c r="G7" s="407"/>
      <c r="H7" s="407"/>
      <c r="I7" s="407"/>
      <c r="J7" s="407"/>
    </row>
    <row r="8" spans="1:18" ht="3" customHeight="1" thickBot="1" x14ac:dyDescent="0.25">
      <c r="A8" s="225"/>
      <c r="B8" s="407"/>
      <c r="C8" s="407"/>
      <c r="D8" s="407"/>
      <c r="E8" s="407"/>
      <c r="F8" s="407"/>
      <c r="G8" s="407"/>
      <c r="H8" s="407"/>
      <c r="I8" s="407"/>
      <c r="J8" s="407"/>
    </row>
    <row r="9" spans="1:18" ht="30" customHeight="1" thickBot="1" x14ac:dyDescent="0.25">
      <c r="A9" s="424" t="s">
        <v>184</v>
      </c>
      <c r="B9" s="424"/>
      <c r="C9" s="424"/>
      <c r="D9" s="425"/>
      <c r="E9" s="420" t="s">
        <v>185</v>
      </c>
      <c r="F9" s="421"/>
      <c r="G9" s="423"/>
      <c r="H9" s="277" t="s">
        <v>132</v>
      </c>
      <c r="I9" s="420" t="s">
        <v>133</v>
      </c>
      <c r="J9" s="421"/>
      <c r="Q9" s="106"/>
    </row>
    <row r="10" spans="1:18" ht="12" customHeight="1" x14ac:dyDescent="0.2">
      <c r="A10" s="278"/>
      <c r="B10" s="422"/>
      <c r="C10" s="422"/>
      <c r="D10" s="422"/>
      <c r="E10" s="279"/>
      <c r="F10" s="280"/>
      <c r="G10" s="280"/>
      <c r="H10" s="281"/>
      <c r="I10" s="281"/>
      <c r="J10" s="282"/>
    </row>
    <row r="11" spans="1:18" ht="12.75" x14ac:dyDescent="0.2">
      <c r="A11" s="238"/>
      <c r="B11" s="239"/>
      <c r="C11" s="411"/>
      <c r="D11" s="411"/>
      <c r="E11" s="234"/>
      <c r="F11" s="240"/>
      <c r="G11" s="240"/>
      <c r="H11" s="241"/>
      <c r="I11" s="241"/>
      <c r="J11" s="235"/>
    </row>
    <row r="12" spans="1:18" ht="12.75" x14ac:dyDescent="0.2">
      <c r="A12" s="238"/>
      <c r="B12" s="239"/>
      <c r="C12" s="411"/>
      <c r="D12" s="411"/>
      <c r="E12" s="234"/>
      <c r="F12" s="240"/>
      <c r="G12" s="240"/>
      <c r="H12" s="241"/>
      <c r="I12" s="241"/>
      <c r="J12" s="235"/>
    </row>
    <row r="13" spans="1:18" ht="12.75" x14ac:dyDescent="0.2">
      <c r="A13" s="238"/>
      <c r="B13" s="239"/>
      <c r="C13" s="411"/>
      <c r="D13" s="411"/>
      <c r="E13" s="234"/>
      <c r="F13" s="240"/>
      <c r="G13" s="240"/>
      <c r="H13" s="241"/>
      <c r="I13" s="241"/>
      <c r="J13" s="235"/>
    </row>
    <row r="14" spans="1:18" ht="12.75" x14ac:dyDescent="0.2">
      <c r="A14" s="238"/>
      <c r="B14" s="239"/>
      <c r="C14" s="411"/>
      <c r="D14" s="411"/>
      <c r="E14" s="234"/>
      <c r="F14" s="240"/>
      <c r="G14" s="240"/>
      <c r="H14" s="241"/>
      <c r="I14" s="241"/>
      <c r="J14" s="235"/>
    </row>
    <row r="15" spans="1:18" ht="12.75" x14ac:dyDescent="0.2">
      <c r="A15" s="238"/>
      <c r="B15" s="239"/>
      <c r="C15" s="411"/>
      <c r="D15" s="411"/>
      <c r="E15" s="234"/>
      <c r="F15" s="240"/>
      <c r="G15" s="240"/>
      <c r="H15" s="241"/>
      <c r="I15" s="241"/>
      <c r="J15" s="235"/>
    </row>
    <row r="16" spans="1:18" ht="12.75" x14ac:dyDescent="0.2">
      <c r="A16" s="238"/>
      <c r="B16" s="239"/>
      <c r="C16" s="411"/>
      <c r="D16" s="411"/>
      <c r="E16" s="234"/>
      <c r="F16" s="240"/>
      <c r="G16" s="240"/>
      <c r="H16" s="241"/>
      <c r="I16" s="241"/>
      <c r="J16" s="235"/>
    </row>
    <row r="17" spans="1:10" ht="12.75" x14ac:dyDescent="0.2">
      <c r="A17" s="238"/>
      <c r="B17" s="239"/>
      <c r="C17" s="411"/>
      <c r="D17" s="411"/>
      <c r="E17" s="234"/>
      <c r="F17" s="240"/>
      <c r="G17" s="240"/>
      <c r="H17" s="241"/>
      <c r="I17" s="241"/>
      <c r="J17" s="235"/>
    </row>
    <row r="18" spans="1:10" ht="12.75" x14ac:dyDescent="0.2">
      <c r="A18" s="238"/>
      <c r="B18" s="239"/>
      <c r="C18" s="411"/>
      <c r="D18" s="411"/>
      <c r="E18" s="234"/>
      <c r="F18" s="240"/>
      <c r="G18" s="240"/>
      <c r="H18" s="241"/>
      <c r="I18" s="241"/>
      <c r="J18" s="235"/>
    </row>
    <row r="19" spans="1:10" ht="4.1500000000000004" customHeight="1" x14ac:dyDescent="0.2">
      <c r="A19" s="238"/>
      <c r="B19" s="239"/>
      <c r="C19" s="239"/>
      <c r="D19" s="243"/>
      <c r="E19" s="234"/>
      <c r="F19" s="244"/>
      <c r="G19" s="244"/>
      <c r="H19" s="245"/>
      <c r="I19" s="245"/>
      <c r="J19" s="235"/>
    </row>
    <row r="20" spans="1:10" ht="12" customHeight="1" x14ac:dyDescent="0.2">
      <c r="A20" s="233"/>
      <c r="B20" s="413"/>
      <c r="C20" s="413"/>
      <c r="D20" s="413"/>
      <c r="E20" s="234"/>
      <c r="F20" s="236"/>
      <c r="G20" s="236"/>
      <c r="H20" s="237"/>
      <c r="I20" s="237"/>
      <c r="J20" s="246"/>
    </row>
    <row r="21" spans="1:10" ht="12.75" x14ac:dyDescent="0.2">
      <c r="A21" s="238"/>
      <c r="B21" s="239"/>
      <c r="C21" s="411"/>
      <c r="D21" s="411"/>
      <c r="E21" s="234"/>
      <c r="F21" s="240"/>
      <c r="G21" s="240"/>
      <c r="H21" s="241"/>
      <c r="I21" s="241"/>
      <c r="J21" s="235"/>
    </row>
    <row r="22" spans="1:10" ht="12.75" x14ac:dyDescent="0.2">
      <c r="A22" s="238"/>
      <c r="B22" s="239"/>
      <c r="C22" s="411"/>
      <c r="D22" s="411"/>
      <c r="E22" s="234"/>
      <c r="F22" s="240"/>
      <c r="G22" s="240"/>
      <c r="H22" s="241"/>
      <c r="I22" s="241"/>
      <c r="J22" s="235"/>
    </row>
    <row r="23" spans="1:10" ht="12.75" x14ac:dyDescent="0.2">
      <c r="A23" s="238"/>
      <c r="B23" s="239"/>
      <c r="C23" s="411"/>
      <c r="D23" s="411"/>
      <c r="E23" s="234"/>
      <c r="F23" s="240"/>
      <c r="G23" s="240"/>
      <c r="H23" s="241"/>
      <c r="I23" s="241"/>
      <c r="J23" s="235"/>
    </row>
    <row r="24" spans="1:10" ht="12.75" x14ac:dyDescent="0.2">
      <c r="A24" s="238"/>
      <c r="B24" s="239"/>
      <c r="C24" s="411"/>
      <c r="D24" s="411"/>
      <c r="E24" s="234"/>
      <c r="F24" s="240"/>
      <c r="G24" s="240"/>
      <c r="H24" s="241"/>
      <c r="I24" s="241"/>
      <c r="J24" s="235"/>
    </row>
    <row r="25" spans="1:10" ht="12.75" x14ac:dyDescent="0.2">
      <c r="A25" s="238"/>
      <c r="B25" s="239"/>
      <c r="C25" s="411"/>
      <c r="D25" s="411"/>
      <c r="E25" s="234"/>
      <c r="F25" s="240"/>
      <c r="G25" s="240"/>
      <c r="H25" s="241"/>
      <c r="I25" s="241"/>
      <c r="J25" s="235"/>
    </row>
    <row r="26" spans="1:10" ht="12.75" x14ac:dyDescent="0.2">
      <c r="A26" s="238"/>
      <c r="B26" s="239"/>
      <c r="C26" s="411"/>
      <c r="D26" s="411"/>
      <c r="E26" s="234"/>
      <c r="F26" s="240"/>
      <c r="G26" s="240"/>
      <c r="H26" s="241"/>
      <c r="I26" s="241"/>
      <c r="J26" s="235"/>
    </row>
    <row r="27" spans="1:10" ht="12.75" x14ac:dyDescent="0.2">
      <c r="A27" s="238"/>
      <c r="B27" s="239"/>
      <c r="C27" s="411"/>
      <c r="D27" s="411"/>
      <c r="E27" s="234"/>
      <c r="F27" s="240"/>
      <c r="G27" s="240"/>
      <c r="H27" s="241"/>
      <c r="I27" s="241"/>
      <c r="J27" s="235"/>
    </row>
    <row r="28" spans="1:10" ht="12.6" customHeight="1" x14ac:dyDescent="0.2">
      <c r="A28" s="238"/>
      <c r="B28" s="239"/>
      <c r="C28" s="411"/>
      <c r="D28" s="411"/>
      <c r="E28" s="234"/>
      <c r="F28" s="240"/>
      <c r="G28" s="240"/>
      <c r="H28" s="241"/>
      <c r="I28" s="241"/>
      <c r="J28" s="235"/>
    </row>
    <row r="29" spans="1:10" ht="12.6" customHeight="1" x14ac:dyDescent="0.2">
      <c r="A29" s="238"/>
      <c r="B29" s="239"/>
      <c r="C29" s="411"/>
      <c r="D29" s="411"/>
      <c r="E29" s="234"/>
      <c r="F29" s="240"/>
      <c r="G29" s="240"/>
      <c r="H29" s="241"/>
      <c r="I29" s="241"/>
      <c r="J29" s="235"/>
    </row>
    <row r="30" spans="1:10" ht="12.6" customHeight="1" x14ac:dyDescent="0.2">
      <c r="A30" s="238"/>
      <c r="B30" s="239"/>
      <c r="C30" s="411"/>
      <c r="D30" s="411"/>
      <c r="E30" s="234"/>
      <c r="F30" s="240"/>
      <c r="G30" s="240"/>
      <c r="H30" s="241"/>
      <c r="I30" s="241"/>
      <c r="J30" s="235"/>
    </row>
    <row r="31" spans="1:10" ht="12.6" customHeight="1" x14ac:dyDescent="0.2">
      <c r="A31" s="238"/>
      <c r="B31" s="239"/>
      <c r="C31" s="411"/>
      <c r="D31" s="411"/>
      <c r="E31" s="234"/>
      <c r="F31" s="240"/>
      <c r="G31" s="240"/>
      <c r="H31" s="241"/>
      <c r="I31" s="241"/>
      <c r="J31" s="235"/>
    </row>
    <row r="32" spans="1:10" ht="12.6" customHeight="1" x14ac:dyDescent="0.2">
      <c r="A32" s="238"/>
      <c r="B32" s="247"/>
      <c r="C32" s="411"/>
      <c r="D32" s="411"/>
      <c r="E32" s="247"/>
      <c r="F32" s="257"/>
      <c r="G32" s="257"/>
      <c r="H32" s="241"/>
      <c r="I32" s="241"/>
      <c r="J32" s="235"/>
    </row>
    <row r="33" spans="1:10" ht="12.6" customHeight="1" x14ac:dyDescent="0.2">
      <c r="A33" s="238"/>
      <c r="B33" s="247"/>
      <c r="C33" s="411"/>
      <c r="D33" s="411"/>
      <c r="E33" s="247"/>
      <c r="F33" s="257"/>
      <c r="G33" s="257"/>
      <c r="H33" s="241"/>
      <c r="I33" s="241"/>
      <c r="J33" s="235"/>
    </row>
    <row r="34" spans="1:10" ht="3" customHeight="1" x14ac:dyDescent="0.2">
      <c r="A34" s="238"/>
      <c r="B34" s="239"/>
      <c r="C34" s="239"/>
      <c r="D34" s="243"/>
      <c r="E34" s="234"/>
      <c r="F34" s="248"/>
      <c r="G34" s="248"/>
      <c r="H34" s="249"/>
      <c r="I34" s="249"/>
      <c r="J34" s="235"/>
    </row>
    <row r="35" spans="1:10" ht="12.75" x14ac:dyDescent="0.2">
      <c r="A35" s="233"/>
      <c r="B35" s="413"/>
      <c r="C35" s="413"/>
      <c r="D35" s="413"/>
      <c r="E35" s="234"/>
      <c r="F35" s="236"/>
      <c r="G35" s="236"/>
      <c r="H35" s="237"/>
      <c r="I35" s="237"/>
      <c r="J35" s="246"/>
    </row>
    <row r="36" spans="1:10" ht="13.15" customHeight="1" x14ac:dyDescent="0.2">
      <c r="A36" s="238"/>
      <c r="B36" s="239"/>
      <c r="C36" s="411"/>
      <c r="D36" s="411"/>
      <c r="E36" s="234"/>
      <c r="F36" s="240"/>
      <c r="G36" s="240"/>
      <c r="H36" s="241"/>
      <c r="I36" s="241"/>
      <c r="J36" s="235"/>
    </row>
    <row r="37" spans="1:10" ht="13.15" customHeight="1" x14ac:dyDescent="0.2">
      <c r="A37" s="238"/>
      <c r="B37" s="239"/>
      <c r="C37" s="411"/>
      <c r="D37" s="411"/>
      <c r="E37" s="234"/>
      <c r="F37" s="240"/>
      <c r="G37" s="240"/>
      <c r="H37" s="241"/>
      <c r="I37" s="241"/>
      <c r="J37" s="235"/>
    </row>
    <row r="38" spans="1:10" ht="13.15" customHeight="1" x14ac:dyDescent="0.2">
      <c r="A38" s="238"/>
      <c r="B38" s="239"/>
      <c r="C38" s="411"/>
      <c r="D38" s="411"/>
      <c r="E38" s="234"/>
      <c r="F38" s="240"/>
      <c r="G38" s="240"/>
      <c r="H38" s="241"/>
      <c r="I38" s="241"/>
      <c r="J38" s="235"/>
    </row>
    <row r="39" spans="1:10" ht="13.15" customHeight="1" x14ac:dyDescent="0.2">
      <c r="A39" s="238"/>
      <c r="B39" s="234"/>
      <c r="C39" s="411"/>
      <c r="D39" s="411"/>
      <c r="E39" s="234"/>
      <c r="F39" s="240"/>
      <c r="G39" s="240"/>
      <c r="H39" s="241"/>
      <c r="I39" s="241"/>
      <c r="J39" s="235"/>
    </row>
    <row r="40" spans="1:10" ht="3.6" customHeight="1" x14ac:dyDescent="0.2">
      <c r="A40" s="238"/>
      <c r="B40" s="234"/>
      <c r="C40" s="234"/>
      <c r="D40" s="243"/>
      <c r="E40" s="234"/>
      <c r="F40" s="248"/>
      <c r="G40" s="248"/>
      <c r="H40" s="249"/>
      <c r="I40" s="249"/>
      <c r="J40" s="235"/>
    </row>
    <row r="41" spans="1:10" ht="12.75" x14ac:dyDescent="0.2">
      <c r="A41" s="250"/>
      <c r="B41" s="414"/>
      <c r="C41" s="414"/>
      <c r="D41" s="414"/>
      <c r="E41" s="251"/>
      <c r="F41" s="259"/>
      <c r="G41" s="259"/>
      <c r="H41" s="253"/>
      <c r="I41" s="253"/>
      <c r="J41" s="254"/>
    </row>
    <row r="42" spans="1:10" ht="15" customHeight="1" x14ac:dyDescent="0.2">
      <c r="A42" s="238"/>
      <c r="B42" s="239"/>
      <c r="C42" s="239"/>
      <c r="D42" s="243"/>
      <c r="E42" s="234"/>
      <c r="F42" s="248"/>
      <c r="G42" s="248"/>
      <c r="H42" s="249"/>
      <c r="I42" s="249"/>
      <c r="J42" s="235"/>
    </row>
    <row r="43" spans="1:10" ht="12.75" x14ac:dyDescent="0.2">
      <c r="A43" s="238"/>
      <c r="B43" s="256"/>
      <c r="C43" s="265"/>
      <c r="D43" s="265"/>
      <c r="E43" s="243"/>
      <c r="F43" s="240"/>
      <c r="G43" s="240"/>
      <c r="H43" s="241"/>
      <c r="I43" s="241"/>
      <c r="J43" s="235"/>
    </row>
    <row r="44" spans="1:10" ht="12.75" x14ac:dyDescent="0.2">
      <c r="A44" s="238"/>
      <c r="B44" s="256"/>
      <c r="C44" s="265"/>
      <c r="D44" s="265"/>
      <c r="E44" s="243"/>
      <c r="F44" s="240"/>
      <c r="G44" s="240"/>
      <c r="H44" s="241"/>
      <c r="I44" s="241"/>
      <c r="J44" s="235"/>
    </row>
    <row r="45" spans="1:10" ht="12.75" x14ac:dyDescent="0.2">
      <c r="A45" s="238"/>
      <c r="B45" s="256"/>
      <c r="C45" s="265"/>
      <c r="D45" s="265"/>
      <c r="E45" s="243"/>
      <c r="F45" s="240"/>
      <c r="G45" s="240"/>
      <c r="H45" s="241"/>
      <c r="I45" s="241"/>
      <c r="J45" s="235"/>
    </row>
    <row r="46" spans="1:10" ht="12.75" x14ac:dyDescent="0.2">
      <c r="A46" s="238"/>
      <c r="B46" s="256"/>
      <c r="C46" s="256"/>
      <c r="D46" s="256"/>
      <c r="E46" s="234"/>
      <c r="F46" s="240"/>
      <c r="G46" s="240"/>
      <c r="H46" s="283"/>
      <c r="I46" s="283"/>
      <c r="J46" s="235"/>
    </row>
    <row r="47" spans="1:10" ht="6" customHeight="1" x14ac:dyDescent="0.2">
      <c r="A47" s="238"/>
      <c r="B47" s="239"/>
      <c r="C47" s="239"/>
      <c r="D47" s="243"/>
      <c r="E47" s="234"/>
      <c r="F47" s="248"/>
      <c r="G47" s="248"/>
      <c r="H47" s="249"/>
      <c r="I47" s="249"/>
      <c r="J47" s="235"/>
    </row>
    <row r="48" spans="1:10" ht="6" customHeight="1" x14ac:dyDescent="0.2">
      <c r="A48" s="238"/>
      <c r="B48" s="239"/>
      <c r="C48" s="239"/>
      <c r="D48" s="243"/>
      <c r="E48" s="234"/>
      <c r="F48" s="248"/>
      <c r="G48" s="248"/>
      <c r="H48" s="249"/>
      <c r="I48" s="249"/>
      <c r="J48" s="235"/>
    </row>
    <row r="49" spans="1:10" ht="12.6" customHeight="1" x14ac:dyDescent="0.2">
      <c r="A49" s="250"/>
      <c r="B49" s="414"/>
      <c r="C49" s="414"/>
      <c r="D49" s="414"/>
      <c r="E49" s="251"/>
      <c r="F49" s="259"/>
      <c r="G49" s="259"/>
      <c r="H49" s="253"/>
      <c r="I49" s="253"/>
      <c r="J49" s="254"/>
    </row>
    <row r="50" spans="1:10" ht="18.75" customHeight="1" x14ac:dyDescent="0.2">
      <c r="A50" s="250"/>
      <c r="B50" s="284"/>
      <c r="C50" s="284"/>
      <c r="D50" s="284"/>
      <c r="E50" s="251"/>
      <c r="F50" s="259"/>
      <c r="G50" s="259"/>
      <c r="H50" s="253"/>
      <c r="I50" s="253"/>
      <c r="J50" s="254"/>
    </row>
    <row r="51" spans="1:10" ht="7.15" customHeight="1" thickBot="1" x14ac:dyDescent="0.25">
      <c r="A51" s="285"/>
      <c r="B51" s="286"/>
      <c r="C51" s="286"/>
      <c r="D51" s="287"/>
      <c r="E51" s="288"/>
      <c r="F51" s="289"/>
      <c r="G51" s="289"/>
      <c r="H51" s="290"/>
      <c r="I51" s="290"/>
      <c r="J51" s="291"/>
    </row>
    <row r="52" spans="1:10" s="271" customFormat="1" ht="14.25" customHeight="1" x14ac:dyDescent="0.2">
      <c r="A52" s="222"/>
      <c r="B52" s="411" t="s">
        <v>61</v>
      </c>
      <c r="C52" s="411"/>
      <c r="D52" s="411"/>
      <c r="E52" s="411"/>
      <c r="F52" s="411"/>
      <c r="G52" s="411"/>
      <c r="H52" s="411"/>
      <c r="I52" s="411"/>
      <c r="J52" s="411"/>
    </row>
    <row r="53" spans="1:10" s="271" customFormat="1" ht="14.1" customHeight="1" x14ac:dyDescent="0.2">
      <c r="A53" s="222"/>
      <c r="B53" s="243"/>
      <c r="C53" s="323"/>
      <c r="D53" s="323"/>
      <c r="E53" s="272"/>
      <c r="F53" s="222"/>
      <c r="G53" s="324"/>
      <c r="H53" s="324"/>
      <c r="I53" s="272"/>
      <c r="J53" s="272"/>
    </row>
    <row r="54" spans="1:10" ht="48" customHeight="1" x14ac:dyDescent="0.2">
      <c r="A54" s="222"/>
      <c r="B54" s="273"/>
      <c r="C54" s="320"/>
      <c r="D54" s="320"/>
      <c r="E54" s="272"/>
      <c r="F54" s="272"/>
      <c r="G54" s="320"/>
      <c r="H54" s="320"/>
      <c r="I54" s="303"/>
      <c r="J54" s="272"/>
    </row>
    <row r="55" spans="1:10" ht="15" customHeight="1" x14ac:dyDescent="0.2">
      <c r="A55" s="222"/>
      <c r="B55" s="274"/>
      <c r="C55" s="319"/>
      <c r="D55" s="319"/>
      <c r="E55" s="275"/>
      <c r="F55" s="275"/>
      <c r="G55" s="319"/>
      <c r="H55" s="319"/>
      <c r="I55" s="234"/>
      <c r="J55" s="272"/>
    </row>
    <row r="57" spans="1:10" x14ac:dyDescent="0.2">
      <c r="C57" s="320"/>
      <c r="D57" s="320"/>
      <c r="E57" s="51"/>
      <c r="F57" s="51"/>
      <c r="G57" s="320"/>
      <c r="H57" s="320"/>
    </row>
    <row r="58" spans="1:10" x14ac:dyDescent="0.2">
      <c r="C58" s="319"/>
      <c r="D58" s="319"/>
      <c r="E58" s="58"/>
      <c r="F58" s="58"/>
      <c r="G58" s="319"/>
      <c r="H58" s="319"/>
    </row>
  </sheetData>
  <sheetProtection selectLockedCells="1"/>
  <mergeCells count="59">
    <mergeCell ref="K6:R6"/>
    <mergeCell ref="A6:J6"/>
    <mergeCell ref="B7:J7"/>
    <mergeCell ref="B8:J8"/>
    <mergeCell ref="A1:J1"/>
    <mergeCell ref="A2:J2"/>
    <mergeCell ref="A3:J3"/>
    <mergeCell ref="A4:J4"/>
    <mergeCell ref="K1:R1"/>
    <mergeCell ref="K2:R2"/>
    <mergeCell ref="K3:R3"/>
    <mergeCell ref="K4:R4"/>
    <mergeCell ref="M5:R5"/>
    <mergeCell ref="B5:C5"/>
    <mergeCell ref="D5:I5"/>
    <mergeCell ref="C55:D55"/>
    <mergeCell ref="G55:H55"/>
    <mergeCell ref="C57:D57"/>
    <mergeCell ref="G57:H57"/>
    <mergeCell ref="C58:D58"/>
    <mergeCell ref="G58:H58"/>
    <mergeCell ref="B49:D49"/>
    <mergeCell ref="B52:J52"/>
    <mergeCell ref="C53:D53"/>
    <mergeCell ref="G53:H53"/>
    <mergeCell ref="C54:D54"/>
    <mergeCell ref="G54:H54"/>
    <mergeCell ref="C36:D36"/>
    <mergeCell ref="C37:D37"/>
    <mergeCell ref="C38:D38"/>
    <mergeCell ref="C39:D39"/>
    <mergeCell ref="B41:D41"/>
    <mergeCell ref="B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3:D13"/>
    <mergeCell ref="C14:D14"/>
    <mergeCell ref="C22:D22"/>
    <mergeCell ref="C15:D15"/>
    <mergeCell ref="C16:D16"/>
    <mergeCell ref="C17:D17"/>
    <mergeCell ref="C18:D18"/>
    <mergeCell ref="B20:D20"/>
    <mergeCell ref="C21:D21"/>
    <mergeCell ref="I9:J9"/>
    <mergeCell ref="B10:D10"/>
    <mergeCell ref="C11:D11"/>
    <mergeCell ref="C12:D12"/>
    <mergeCell ref="E9:G9"/>
    <mergeCell ref="A9:D9"/>
  </mergeCells>
  <printOptions horizontalCentered="1"/>
  <pageMargins left="0.78740157480314965" right="0.19685039370078741" top="0.59055118110236227" bottom="0.19685039370078741" header="0" footer="0"/>
  <pageSetup scale="69" orientation="landscape" horizontalDpi="300" verticalDpi="300" r:id="rId1"/>
  <headerFooter>
    <oddFooter>&amp;CContable/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ESF</vt:lpstr>
      <vt:lpstr>EA</vt:lpstr>
      <vt:lpstr>EVHP</vt:lpstr>
      <vt:lpstr>ECSF</vt:lpstr>
      <vt:lpstr>EFE</vt:lpstr>
      <vt:lpstr>EAA</vt:lpstr>
      <vt:lpstr>EADoP</vt:lpstr>
      <vt:lpstr>I.P.C.</vt:lpstr>
      <vt:lpstr>EA!Área_de_impresión</vt:lpstr>
      <vt:lpstr>EAA!Área_de_impresión</vt:lpstr>
      <vt:lpstr>EADoP!Área_de_impresión</vt:lpstr>
      <vt:lpstr>ECSF!Área_de_impresión</vt:lpstr>
      <vt:lpstr>EFE!Área_de_impresión</vt:lpstr>
      <vt:lpstr>ESF!Área_de_impresión</vt:lpstr>
      <vt:lpstr>EVHP!Área_de_impresión</vt:lpstr>
      <vt:lpstr>I.P.C.!Área_de_impresión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2018-08-02T14:32:08Z</cp:lastPrinted>
  <dcterms:created xsi:type="dcterms:W3CDTF">2015-01-30T23:15:20Z</dcterms:created>
  <dcterms:modified xsi:type="dcterms:W3CDTF">2022-01-27T16:17:58Z</dcterms:modified>
</cp:coreProperties>
</file>